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 Repo\Homework\"/>
    </mc:Choice>
  </mc:AlternateContent>
  <xr:revisionPtr revIDLastSave="0" documentId="13_ncr:1_{DCA67477-81E5-41A4-9C4F-454A39FC0F72}" xr6:coauthVersionLast="45" xr6:coauthVersionMax="45" xr10:uidLastSave="{00000000-0000-0000-0000-000000000000}"/>
  <bookViews>
    <workbookView xWindow="-120" yWindow="-120" windowWidth="38640" windowHeight="21240" activeTab="6" xr2:uid="{00000000-000D-0000-FFFF-FFFF00000000}"/>
  </bookViews>
  <sheets>
    <sheet name="Category Pivot" sheetId="2" r:id="rId1"/>
    <sheet name="Sub-Category Pivot" sheetId="3" r:id="rId2"/>
    <sheet name="Year Pivot" sheetId="4" r:id="rId3"/>
    <sheet name="Avg Donation" sheetId="8" r:id="rId4"/>
    <sheet name="Kickstarter Data" sheetId="1" r:id="rId5"/>
    <sheet name="Goals - Bonus" sheetId="5" r:id="rId6"/>
    <sheet name="Backers - Bonus" sheetId="7" r:id="rId7"/>
  </sheets>
  <definedNames>
    <definedName name="_xlnm._FilterDatabase" localSheetId="6" hidden="1">'Backers - Bonus'!$A$1:$J$1</definedName>
    <definedName name="_xlnm._FilterDatabase" localSheetId="4" hidden="1">'Kickstarter Data'!$A$1:$T$4115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" i="7" l="1"/>
  <c r="D12" i="8"/>
  <c r="D11" i="8"/>
  <c r="D10" i="8"/>
  <c r="D9" i="8"/>
  <c r="D8" i="8"/>
  <c r="D7" i="8"/>
  <c r="D6" i="8"/>
  <c r="D5" i="8"/>
  <c r="D4" i="8"/>
  <c r="I7" i="7" l="1"/>
  <c r="H7" i="7"/>
  <c r="I6" i="7"/>
  <c r="I5" i="7"/>
  <c r="H5" i="7"/>
  <c r="I4" i="7"/>
  <c r="H4" i="7"/>
  <c r="I2" i="7"/>
  <c r="H2" i="7"/>
  <c r="I3" i="7"/>
  <c r="H3" i="7"/>
  <c r="D12" i="5"/>
  <c r="D11" i="5"/>
  <c r="D10" i="5"/>
  <c r="D9" i="5"/>
  <c r="D8" i="5"/>
  <c r="D7" i="5"/>
  <c r="D6" i="5"/>
  <c r="D5" i="5"/>
  <c r="C12" i="5"/>
  <c r="C11" i="5"/>
  <c r="C10" i="5"/>
  <c r="C9" i="5"/>
  <c r="C8" i="5"/>
  <c r="C7" i="5"/>
  <c r="C6" i="5"/>
  <c r="C5" i="5"/>
  <c r="B12" i="5"/>
  <c r="B11" i="5"/>
  <c r="B10" i="5"/>
  <c r="B9" i="5"/>
  <c r="B8" i="5"/>
  <c r="B7" i="5"/>
  <c r="B6" i="5"/>
  <c r="B5" i="5"/>
  <c r="D4" i="5"/>
  <c r="C4" i="5"/>
  <c r="B4" i="5"/>
  <c r="D13" i="5"/>
  <c r="C13" i="5"/>
  <c r="B13" i="5"/>
  <c r="B2" i="5"/>
  <c r="B3" i="5"/>
  <c r="D3" i="5"/>
  <c r="C3" i="5"/>
  <c r="D2" i="5"/>
  <c r="C2" i="5"/>
  <c r="E2" i="5" l="1"/>
  <c r="G2" i="5" s="1"/>
  <c r="E12" i="5"/>
  <c r="H12" i="5" s="1"/>
  <c r="E11" i="5"/>
  <c r="G11" i="5" s="1"/>
  <c r="E10" i="5"/>
  <c r="F10" i="5" s="1"/>
  <c r="E9" i="5"/>
  <c r="F9" i="5" s="1"/>
  <c r="E8" i="5"/>
  <c r="H8" i="5" s="1"/>
  <c r="E7" i="5"/>
  <c r="G7" i="5" s="1"/>
  <c r="E6" i="5"/>
  <c r="F6" i="5" s="1"/>
  <c r="E5" i="5"/>
  <c r="G5" i="5" s="1"/>
  <c r="E4" i="5"/>
  <c r="G4" i="5" s="1"/>
  <c r="E13" i="5"/>
  <c r="G13" i="5" s="1"/>
  <c r="E3" i="5"/>
  <c r="H3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5" l="1"/>
  <c r="F13" i="5"/>
  <c r="F2" i="5"/>
  <c r="H2" i="5"/>
  <c r="H13" i="5"/>
  <c r="H5" i="5"/>
  <c r="F5" i="5"/>
  <c r="G12" i="5"/>
  <c r="F7" i="5"/>
  <c r="F4" i="5"/>
  <c r="H4" i="5"/>
  <c r="H6" i="5"/>
  <c r="F11" i="5"/>
  <c r="G6" i="5"/>
  <c r="G3" i="5"/>
  <c r="H10" i="5"/>
  <c r="G10" i="5"/>
  <c r="H9" i="5"/>
  <c r="G9" i="5"/>
  <c r="F12" i="5"/>
  <c r="F3" i="5"/>
  <c r="G8" i="5"/>
  <c r="F8" i="5"/>
  <c r="H11" i="5"/>
</calcChain>
</file>

<file path=xl/sharedStrings.xml><?xml version="1.0" encoding="utf-8"?>
<sst xmlns="http://schemas.openxmlformats.org/spreadsheetml/2006/main" count="28910" uniqueCount="8413">
  <si>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</si>
  <si>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</si>
  <si>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</si>
  <si>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</si>
  <si>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</si>
  <si>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</si>
  <si>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</si>
  <si>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</si>
  <si>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</si>
  <si>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</si>
  <si>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</si>
  <si>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</si>
  <si>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</si>
  <si>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</si>
  <si>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</si>
  <si>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</si>
  <si>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</si>
  <si>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</si>
  <si>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</si>
  <si>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</si>
  <si>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</si>
  <si>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</si>
  <si>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</si>
  <si>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</si>
  <si>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</si>
  <si>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</si>
  <si>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</si>
  <si>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</si>
  <si>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</si>
  <si>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</si>
  <si>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</si>
  <si>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</si>
  <si>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</si>
  <si>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</si>
  <si>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</si>
  <si>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</si>
  <si>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</si>
  <si>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</si>
  <si>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</si>
  <si>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</si>
  <si>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</si>
  <si>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</si>
  <si>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</si>
  <si>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</si>
  <si>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</si>
  <si>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</si>
  <si>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</si>
  <si>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</si>
  <si>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</si>
  <si>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</si>
  <si>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</si>
  <si>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</si>
  <si>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</si>
  <si>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</si>
  <si>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</si>
  <si>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</si>
  <si>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</si>
  <si>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</si>
  <si>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</si>
  <si>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</si>
  <si>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</si>
  <si>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</si>
  <si>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</si>
  <si>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</si>
  <si>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</si>
  <si>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</si>
  <si>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</si>
  <si>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</si>
  <si>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</si>
  <si>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</si>
  <si>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</si>
  <si>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</si>
  <si>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</si>
  <si>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</si>
  <si>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</si>
  <si>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</si>
  <si>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</si>
  <si>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</si>
  <si>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</si>
  <si>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</si>
  <si>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</si>
  <si>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</si>
  <si>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</si>
  <si>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</si>
  <si>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</si>
  <si>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</si>
  <si>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</si>
  <si>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</si>
  <si>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</si>
  <si>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</si>
  <si>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</si>
  <si>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</si>
  <si>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</si>
  <si>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</si>
  <si>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</si>
  <si>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</si>
  <si>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</si>
  <si>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</si>
  <si>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</si>
  <si>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</si>
  <si>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</si>
  <si>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</si>
  <si>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</si>
  <si>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</si>
  <si>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</si>
  <si>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</si>
  <si>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</si>
  <si>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</si>
  <si>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</si>
  <si>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</si>
  <si>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</si>
  <si>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</si>
  <si>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</si>
  <si>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</si>
  <si>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</si>
  <si>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</si>
  <si>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</si>
  <si>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</si>
  <si>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</si>
  <si>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</si>
  <si>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</si>
  <si>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</si>
  <si>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</si>
  <si>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</si>
  <si>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</si>
  <si>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</si>
  <si>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</si>
  <si>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</si>
  <si>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</si>
  <si>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</si>
  <si>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</si>
  <si>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</si>
  <si>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</si>
  <si>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</si>
  <si>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</si>
  <si>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</si>
  <si>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</si>
  <si>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</si>
  <si>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</si>
  <si>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</si>
  <si>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</si>
  <si>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</si>
  <si>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</si>
  <si>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</si>
  <si>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</si>
  <si>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</si>
  <si>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</si>
  <si>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</si>
  <si>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</si>
  <si>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</si>
  <si>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</si>
  <si>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</si>
  <si>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</si>
  <si>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</si>
  <si>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</si>
  <si>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</si>
  <si>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</si>
  <si>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</si>
  <si>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</si>
  <si>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</si>
  <si>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</si>
  <si>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</si>
  <si>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</si>
  <si>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</si>
  <si>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</si>
  <si>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</si>
  <si>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</si>
  <si>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</si>
  <si>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</si>
  <si>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</si>
  <si>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</si>
  <si>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</si>
  <si>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</si>
  <si>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</si>
  <si>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</si>
  <si>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</si>
  <si>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</si>
  <si>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</si>
  <si>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</si>
  <si>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</si>
  <si>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</si>
  <si>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</si>
  <si>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</si>
  <si>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</si>
  <si>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</si>
  <si>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</si>
  <si>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</si>
  <si>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</si>
  <si>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</si>
  <si>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</si>
  <si>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</si>
  <si>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</si>
  <si>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</si>
  <si>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</si>
  <si>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</si>
  <si>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</si>
  <si>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</si>
  <si>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</si>
  <si>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</si>
  <si>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</si>
  <si>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</si>
  <si>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</si>
  <si>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</si>
  <si>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</si>
  <si>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</si>
  <si>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</si>
  <si>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</si>
  <si>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</si>
  <si>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</si>
  <si>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</si>
  <si>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</si>
  <si>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</si>
  <si>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</si>
  <si>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</si>
  <si>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</si>
  <si>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</si>
  <si>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</si>
  <si>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</si>
  <si>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</si>
  <si>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</si>
  <si>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</si>
  <si>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</si>
  <si>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</si>
  <si>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</si>
  <si>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</si>
  <si>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</si>
  <si>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</si>
  <si>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</si>
  <si>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</si>
  <si>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</si>
  <si>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</si>
  <si>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</si>
  <si>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</si>
  <si>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</si>
  <si>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</si>
  <si>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</si>
  <si>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</si>
  <si>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</si>
  <si>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</si>
  <si>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</si>
  <si>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</si>
  <si>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</si>
  <si>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</si>
  <si>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</si>
  <si>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</si>
  <si>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</si>
  <si>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</si>
  <si>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</si>
  <si>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</si>
  <si>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</si>
  <si>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</si>
  <si>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</si>
  <si>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</si>
  <si>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</si>
  <si>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</si>
  <si>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</si>
  <si>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</si>
  <si>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</si>
  <si>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</si>
  <si>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</si>
  <si>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</si>
  <si>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</si>
  <si>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</si>
  <si>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</si>
  <si>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</si>
  <si>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</si>
  <si>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</si>
  <si>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</si>
  <si>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</si>
  <si>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</si>
  <si>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</si>
  <si>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</si>
  <si>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</si>
  <si>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</si>
  <si>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</si>
  <si>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</si>
  <si>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</si>
  <si>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</si>
  <si>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</si>
  <si>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</si>
  <si>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</si>
  <si>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</si>
  <si>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</si>
  <si>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</si>
  <si>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</si>
  <si>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</si>
  <si>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</si>
  <si>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</si>
  <si>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</si>
  <si>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</si>
  <si>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</si>
  <si>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</si>
  <si>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</si>
  <si>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</si>
  <si>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</si>
  <si>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</si>
  <si>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</si>
  <si>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</si>
  <si>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</si>
  <si>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</si>
  <si>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</si>
  <si>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</si>
  <si>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</si>
  <si>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</si>
  <si>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</si>
  <si>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</si>
  <si>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</si>
  <si>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</si>
  <si>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</si>
  <si>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</si>
  <si>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</si>
  <si>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</si>
  <si>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</si>
  <si>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</si>
  <si>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</si>
  <si>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</si>
  <si>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</si>
  <si>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</si>
  <si>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</si>
  <si>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</si>
  <si>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</si>
  <si>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</si>
  <si>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</si>
  <si>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</si>
  <si>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</si>
  <si>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</si>
  <si>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</si>
  <si>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</si>
  <si>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</si>
  <si>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</si>
  <si>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</si>
  <si>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</si>
  <si>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</si>
  <si>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</si>
  <si>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</si>
  <si>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</si>
  <si>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</si>
  <si>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</si>
  <si>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</si>
  <si>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</si>
  <si>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</si>
  <si>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</si>
  <si>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</si>
  <si>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</si>
  <si>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</si>
  <si>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</si>
  <si>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</si>
  <si>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</si>
  <si>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</si>
  <si>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</si>
  <si>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</si>
  <si>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</si>
  <si>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</si>
  <si>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</si>
  <si>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</si>
  <si>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</si>
  <si>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</si>
  <si>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</si>
  <si>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</si>
  <si>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</si>
  <si>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</si>
  <si>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</si>
  <si>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</si>
  <si>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</si>
  <si>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</si>
  <si>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</si>
  <si>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</si>
  <si>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</si>
  <si>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</si>
  <si>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</si>
  <si>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</si>
  <si>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</si>
  <si>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</si>
  <si>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</si>
  <si>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</si>
  <si>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</si>
  <si>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</si>
  <si>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</si>
  <si>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</si>
  <si>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</si>
  <si>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</si>
  <si>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</si>
  <si>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</si>
  <si>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</si>
  <si>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</si>
  <si>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</si>
  <si>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</si>
  <si>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</si>
  <si>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</si>
  <si>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</si>
  <si>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</si>
  <si>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</si>
  <si>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</si>
  <si>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</si>
  <si>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</si>
  <si>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</si>
  <si>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</si>
  <si>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</si>
  <si>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</si>
  <si>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</si>
  <si>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</si>
  <si>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</si>
  <si>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</si>
  <si>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</si>
  <si>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</si>
  <si>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</si>
  <si>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</si>
  <si>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</si>
  <si>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</si>
  <si>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</si>
  <si>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</si>
  <si>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</si>
  <si>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</si>
  <si>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</si>
  <si>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</si>
  <si>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</si>
  <si>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</si>
  <si>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</si>
  <si>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</si>
  <si>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</si>
  <si>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</si>
  <si>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</si>
  <si>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</si>
  <si>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</si>
  <si>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</si>
  <si>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</si>
  <si>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</si>
  <si>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</si>
  <si>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</si>
  <si>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</si>
  <si>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</si>
  <si>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</si>
  <si>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</si>
  <si>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</si>
  <si>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</si>
  <si>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</si>
  <si>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</si>
  <si>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</si>
  <si>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</si>
  <si>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</si>
  <si>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</si>
  <si>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</si>
  <si>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</si>
  <si>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</si>
  <si>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</si>
  <si>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</si>
  <si>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</si>
  <si>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</si>
  <si>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</si>
  <si>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</si>
  <si>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</si>
  <si>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</si>
  <si>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</si>
  <si>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</si>
  <si>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</si>
  <si>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</si>
  <si>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</si>
  <si>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</si>
  <si>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</si>
  <si>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</si>
  <si>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</si>
  <si>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</si>
  <si>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</si>
  <si>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</si>
  <si>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</si>
  <si>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</si>
  <si>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</si>
  <si>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</si>
  <si>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</si>
  <si>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</si>
  <si>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</si>
  <si>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</si>
  <si>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</si>
  <si>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</si>
  <si>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</si>
  <si>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</si>
  <si>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</si>
  <si>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</si>
  <si>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</si>
  <si>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</si>
  <si>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</si>
  <si>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</si>
  <si>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</si>
  <si>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</si>
  <si>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</si>
  <si>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</si>
  <si>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</si>
  <si>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</si>
  <si>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</si>
  <si>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</si>
  <si>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</si>
  <si>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</si>
  <si>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</si>
  <si>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</si>
  <si>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</si>
  <si>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</si>
  <si>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</si>
  <si>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</si>
  <si>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</si>
  <si>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</si>
  <si>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</si>
  <si>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</si>
  <si>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</si>
  <si>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</si>
  <si>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</si>
  <si>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</si>
  <si>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</si>
  <si>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</si>
  <si>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</si>
  <si>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</si>
  <si>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</si>
  <si>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</si>
  <si>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</si>
  <si>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</si>
  <si>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</si>
  <si>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</si>
  <si>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</si>
  <si>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</si>
  <si>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</si>
  <si>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</si>
  <si>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</si>
  <si>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</si>
  <si>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</si>
  <si>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</si>
  <si>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</si>
  <si>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</si>
  <si>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</si>
  <si>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</si>
  <si>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</si>
  <si>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</si>
  <si>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</si>
  <si>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</si>
  <si>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</si>
  <si>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</si>
  <si>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</si>
  <si>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</si>
  <si>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</si>
  <si>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</si>
  <si>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</si>
  <si>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</si>
  <si>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</si>
  <si>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</si>
  <si>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</si>
  <si>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</si>
  <si>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</si>
  <si>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</si>
  <si>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</si>
  <si>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</si>
  <si>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</si>
  <si>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</si>
  <si>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</si>
  <si>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</si>
  <si>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</si>
  <si>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</si>
  <si>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</si>
  <si>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</si>
  <si>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</si>
  <si>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</si>
  <si>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</si>
  <si>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</si>
  <si>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</si>
  <si>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</si>
  <si>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</si>
  <si>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</si>
  <si>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</si>
  <si>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</si>
  <si>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</si>
  <si>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</si>
  <si>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</si>
  <si>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</si>
  <si>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</si>
  <si>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</si>
  <si>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</si>
  <si>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</si>
  <si>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</si>
  <si>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</si>
  <si>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</si>
  <si>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</si>
  <si>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</si>
  <si>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</si>
  <si>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</si>
  <si>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</si>
  <si>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</si>
  <si>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</si>
  <si>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</si>
  <si>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</si>
  <si>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</si>
  <si>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</si>
  <si>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</si>
  <si>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</si>
  <si>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</si>
  <si>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</si>
  <si>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</si>
  <si>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</si>
  <si>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</si>
  <si>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</si>
  <si>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</si>
  <si>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</si>
  <si>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</si>
  <si>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</si>
  <si>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</si>
  <si>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</si>
  <si>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</si>
  <si>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</si>
  <si>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</si>
  <si>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</si>
  <si>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</si>
  <si>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</si>
  <si>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</si>
  <si>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</si>
  <si>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</si>
  <si>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</si>
  <si>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</si>
  <si>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</si>
  <si>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</si>
  <si>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</si>
  <si>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</si>
  <si>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</si>
  <si>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</si>
  <si>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</si>
  <si>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</si>
  <si>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</si>
  <si>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</si>
  <si>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</si>
  <si>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</si>
  <si>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</si>
  <si>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</si>
  <si>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</si>
  <si>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</si>
  <si>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</si>
  <si>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</si>
  <si>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</si>
  <si>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</si>
  <si>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</si>
  <si>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</si>
  <si>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</si>
  <si>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</si>
  <si>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</si>
  <si>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</si>
  <si>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</si>
  <si>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</si>
  <si>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</si>
  <si>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</si>
  <si>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</si>
  <si>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</si>
  <si>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</si>
  <si>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</si>
  <si>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</si>
  <si>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</si>
  <si>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</si>
  <si>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</si>
  <si>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</si>
  <si>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</si>
  <si>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</si>
  <si>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</si>
  <si>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</si>
  <si>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</si>
  <si>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</si>
  <si>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</si>
  <si>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</si>
  <si>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</si>
  <si>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</si>
  <si>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</si>
  <si>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</si>
  <si>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</si>
  <si>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</si>
  <si>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</si>
  <si>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</si>
  <si>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</si>
  <si>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</si>
  <si>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</si>
  <si>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</si>
  <si>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</si>
  <si>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</si>
  <si>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</si>
  <si>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</si>
  <si>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</si>
  <si>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</si>
  <si>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</si>
  <si>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</si>
  <si>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</si>
  <si>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</si>
  <si>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</si>
  <si>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</si>
  <si>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</si>
  <si>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</si>
  <si>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</si>
  <si>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</si>
  <si>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</si>
  <si>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</si>
  <si>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</si>
  <si>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</si>
  <si>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</si>
  <si>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</si>
  <si>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</si>
  <si>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</si>
  <si>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</si>
  <si>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</si>
  <si>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</si>
  <si>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</si>
  <si>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</si>
  <si>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</si>
  <si>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</si>
  <si>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</si>
  <si>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</si>
  <si>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</si>
  <si>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</si>
  <si>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</si>
  <si>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</si>
  <si>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</si>
  <si>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</si>
  <si>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</si>
  <si>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</si>
  <si>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</si>
  <si>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</si>
  <si>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</si>
  <si>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</si>
  <si>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</si>
  <si>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</si>
  <si>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</si>
  <si>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</si>
  <si>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</si>
  <si>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</si>
  <si>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</si>
  <si>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</si>
  <si>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</si>
  <si>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</si>
  <si>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</si>
  <si>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</si>
  <si>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</si>
  <si>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</si>
  <si>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</si>
  <si>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</si>
  <si>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</si>
  <si>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</si>
  <si>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</si>
  <si>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</si>
  <si>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</si>
  <si>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</si>
  <si>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</si>
  <si>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</si>
  <si>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</si>
  <si>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</si>
  <si>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</si>
  <si>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</si>
  <si>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</si>
  <si>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</si>
  <si>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</si>
  <si>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</si>
  <si>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</si>
  <si>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</si>
  <si>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</si>
  <si>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</si>
  <si>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</si>
  <si>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</si>
  <si>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</si>
  <si>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</si>
  <si>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</si>
  <si>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</si>
  <si>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</si>
  <si>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</si>
  <si>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</si>
  <si>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</si>
  <si>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</si>
  <si>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</si>
  <si>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</si>
  <si>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</si>
  <si>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</si>
  <si>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</si>
  <si>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</si>
  <si>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</si>
  <si>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</si>
  <si>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</si>
  <si>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</si>
  <si>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</si>
  <si>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</si>
  <si>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</si>
  <si>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</si>
  <si>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</si>
  <si>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</si>
  <si>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</si>
  <si>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</si>
  <si>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</si>
  <si>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</si>
  <si>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</si>
  <si>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</si>
  <si>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</si>
  <si>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</si>
  <si>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</si>
  <si>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</si>
  <si>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</si>
  <si>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</si>
  <si>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</si>
  <si>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</si>
  <si>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</si>
  <si>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</si>
  <si>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</si>
  <si>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</si>
  <si>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</si>
  <si>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</si>
  <si>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</si>
  <si>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</si>
  <si>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</si>
  <si>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</si>
  <si>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</si>
  <si>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</si>
  <si>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</si>
  <si>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</si>
  <si>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</si>
  <si>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</si>
  <si>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</si>
  <si>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</si>
  <si>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</si>
  <si>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</si>
  <si>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</si>
  <si>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</si>
  <si>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</si>
  <si>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</si>
  <si>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</si>
  <si>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</si>
  <si>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</si>
  <si>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</si>
  <si>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</si>
  <si>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</si>
  <si>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</si>
  <si>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</si>
  <si>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</si>
  <si>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</si>
  <si>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</si>
  <si>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</si>
  <si>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</si>
  <si>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</si>
  <si>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</si>
  <si>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</si>
  <si>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</si>
  <si>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</si>
  <si>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</si>
  <si>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</si>
  <si>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</si>
  <si>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</si>
  <si>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</si>
  <si>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</si>
  <si>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</si>
  <si>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</si>
  <si>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</si>
  <si>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</si>
  <si>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</si>
  <si>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</si>
  <si>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</si>
  <si>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</si>
  <si>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</si>
  <si>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</si>
  <si>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</si>
  <si>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</si>
  <si>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</si>
  <si>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</si>
  <si>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</si>
  <si>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</si>
  <si>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</si>
  <si>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</si>
  <si>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</si>
  <si>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</si>
  <si>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</si>
  <si>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</si>
  <si>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</si>
  <si>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</si>
  <si>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</si>
  <si>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</si>
  <si>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</si>
  <si>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</si>
  <si>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</si>
  <si>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</si>
  <si>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</si>
  <si>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</si>
  <si>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</si>
  <si>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</si>
  <si>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</si>
  <si>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</si>
  <si>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</si>
  <si>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</si>
  <si>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</si>
  <si>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</si>
  <si>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</si>
  <si>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</si>
  <si>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</si>
  <si>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</si>
  <si>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</si>
  <si>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</si>
  <si>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</si>
  <si>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</si>
  <si>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</si>
  <si>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</si>
  <si>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</si>
  <si>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</si>
  <si>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</si>
  <si>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</si>
  <si>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</si>
  <si>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</si>
  <si>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</si>
  <si>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</si>
  <si>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</si>
  <si>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</si>
  <si>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</si>
  <si>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</si>
  <si>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</si>
  <si>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</si>
  <si>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</si>
  <si>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</si>
  <si>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</si>
  <si>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</si>
  <si>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</si>
  <si>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</si>
  <si>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</si>
  <si>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</si>
  <si>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</si>
  <si>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</si>
  <si>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</si>
  <si>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</si>
  <si>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</si>
  <si>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</si>
  <si>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</si>
  <si>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</si>
  <si>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</si>
  <si>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</si>
  <si>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</si>
  <si>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</si>
  <si>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</si>
  <si>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</si>
  <si>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</si>
  <si>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</si>
  <si>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</si>
  <si>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</si>
  <si>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</si>
  <si>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</si>
  <si>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</si>
  <si>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</si>
  <si>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</si>
  <si>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</si>
  <si>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</si>
  <si>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</si>
  <si>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</si>
  <si>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</si>
  <si>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</si>
  <si>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</si>
  <si>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</si>
  <si>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</si>
  <si>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</si>
  <si>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</si>
  <si>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</si>
  <si>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</si>
  <si>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</si>
  <si>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</si>
  <si>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</si>
  <si>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</si>
  <si>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</si>
  <si>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</si>
  <si>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</si>
  <si>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</si>
  <si>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</si>
  <si>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</si>
  <si>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</si>
  <si>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</si>
  <si>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</si>
  <si>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</si>
  <si>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</si>
  <si>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</si>
  <si>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</si>
  <si>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</si>
  <si>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</si>
  <si>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</si>
  <si>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</si>
  <si>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</si>
  <si>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</si>
  <si>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</si>
  <si>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</si>
  <si>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</si>
  <si>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</si>
  <si>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</si>
  <si>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</si>
  <si>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</si>
  <si>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</si>
  <si>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</si>
  <si>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</si>
  <si>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</si>
  <si>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</si>
  <si>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</si>
  <si>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</si>
  <si>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</si>
  <si>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</si>
  <si>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</si>
  <si>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</si>
  <si>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</si>
  <si>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</si>
  <si>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</si>
  <si>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</si>
  <si>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</si>
  <si>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</si>
  <si>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</si>
  <si>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</si>
  <si>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</si>
  <si>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</si>
  <si>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</si>
  <si>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</si>
  <si>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</si>
  <si>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</si>
  <si>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</si>
  <si>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</si>
  <si>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</si>
  <si>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</si>
  <si>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</si>
  <si>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</si>
  <si>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</si>
  <si>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</si>
  <si>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</si>
  <si>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</si>
  <si>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</si>
  <si>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</si>
  <si>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</si>
  <si>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</si>
  <si>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</si>
  <si>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</si>
  <si>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</si>
  <si>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</si>
  <si>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</si>
  <si>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</si>
  <si>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</si>
  <si>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</si>
  <si>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</si>
  <si>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</si>
  <si>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</si>
  <si>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</si>
  <si>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</si>
  <si>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</si>
  <si>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</si>
  <si>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</si>
  <si>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</si>
  <si>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</si>
  <si>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</si>
  <si>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</si>
  <si>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</si>
  <si>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</si>
  <si>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</si>
  <si>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</si>
  <si>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</si>
  <si>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</si>
  <si>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</si>
  <si>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</si>
  <si>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</si>
  <si>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</si>
  <si>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</si>
  <si>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</si>
  <si>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</si>
  <si>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</si>
  <si>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</si>
  <si>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</si>
  <si>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</si>
  <si>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</si>
  <si>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</si>
  <si>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</si>
  <si>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</si>
  <si>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</si>
  <si>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</si>
  <si>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</si>
  <si>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</si>
  <si>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</si>
  <si>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</si>
  <si>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</si>
  <si>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</si>
  <si>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</si>
  <si>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</si>
  <si>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</si>
  <si>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</si>
  <si>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</si>
  <si>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</si>
  <si>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</si>
  <si>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</si>
  <si>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</si>
  <si>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</si>
  <si>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</si>
  <si>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</si>
  <si>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</si>
  <si>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</si>
  <si>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</si>
  <si>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</si>
  <si>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</si>
  <si>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</si>
  <si>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</si>
  <si>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</si>
  <si>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</si>
  <si>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</si>
  <si>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</si>
  <si>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</si>
  <si>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</si>
  <si>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</si>
  <si>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</si>
  <si>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</si>
  <si>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</si>
  <si>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</si>
  <si>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</si>
  <si>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</si>
  <si>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</si>
  <si>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</si>
  <si>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</si>
  <si>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</si>
  <si>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</si>
  <si>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</si>
  <si>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</si>
  <si>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</si>
  <si>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</si>
  <si>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</si>
  <si>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</si>
  <si>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</si>
  <si>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</si>
  <si>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</si>
  <si>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</si>
  <si>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</si>
  <si>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</si>
  <si>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</si>
  <si>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</si>
  <si>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</si>
  <si>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</si>
  <si>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</si>
  <si>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</si>
  <si>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</si>
  <si>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</si>
  <si>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</si>
  <si>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</si>
  <si>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</si>
  <si>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</si>
  <si>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</si>
  <si>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</si>
  <si>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</si>
  <si>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</si>
  <si>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</si>
  <si>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</si>
  <si>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</si>
  <si>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</si>
  <si>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</si>
  <si>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</si>
  <si>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</si>
  <si>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</si>
  <si>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</si>
  <si>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</si>
  <si>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</si>
  <si>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</si>
  <si>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</si>
  <si>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</si>
  <si>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</si>
  <si>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</si>
  <si>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</si>
  <si>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</si>
  <si>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</si>
  <si>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</si>
  <si>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</si>
  <si>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</si>
  <si>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</si>
  <si>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</si>
  <si>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</si>
  <si>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</si>
  <si>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</si>
  <si>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</si>
  <si>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</si>
  <si>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</si>
  <si>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</si>
  <si>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</si>
  <si>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</si>
  <si>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</si>
  <si>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</si>
  <si>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</si>
  <si>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</si>
  <si>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</si>
  <si>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</si>
  <si>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</si>
  <si>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</si>
  <si>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</si>
  <si>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</si>
  <si>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</si>
  <si>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</si>
  <si>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</si>
  <si>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</si>
  <si>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</si>
  <si>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</si>
  <si>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</si>
  <si>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</si>
  <si>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</si>
  <si>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</si>
  <si>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</si>
  <si>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</si>
  <si>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</si>
  <si>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</si>
  <si>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</si>
  <si>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</si>
  <si>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</si>
  <si>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</si>
  <si>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</si>
  <si>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</si>
  <si>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</si>
  <si>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</si>
  <si>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</si>
  <si>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</si>
  <si>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</si>
  <si>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</si>
  <si>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</si>
  <si>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</si>
  <si>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</si>
  <si>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</si>
  <si>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</si>
  <si>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</si>
  <si>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</si>
  <si>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</si>
  <si>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</si>
  <si>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</si>
  <si>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</si>
  <si>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</si>
  <si>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</si>
  <si>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</si>
  <si>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</si>
  <si>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</si>
  <si>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</si>
  <si>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</si>
  <si>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</si>
  <si>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</si>
  <si>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</si>
  <si>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</si>
  <si>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</si>
  <si>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</si>
  <si>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</si>
  <si>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</si>
  <si>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</si>
  <si>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</si>
  <si>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</si>
  <si>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</si>
  <si>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</si>
  <si>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</si>
  <si>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</si>
  <si>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</si>
  <si>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</si>
  <si>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</si>
  <si>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</si>
  <si>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</si>
  <si>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</si>
  <si>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</si>
  <si>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</si>
  <si>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</si>
  <si>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</si>
  <si>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</si>
  <si>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</si>
  <si>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</si>
  <si>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</si>
  <si>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</si>
  <si>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</si>
  <si>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</si>
  <si>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</si>
  <si>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</si>
  <si>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</si>
  <si>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</si>
  <si>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</si>
  <si>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</si>
  <si>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</si>
  <si>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</si>
  <si>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</si>
  <si>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</si>
  <si>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</si>
  <si>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</si>
  <si>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</si>
  <si>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</si>
  <si>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</si>
  <si>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</si>
  <si>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</si>
  <si>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</si>
  <si>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</si>
  <si>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</si>
  <si>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</si>
  <si>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</si>
  <si>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</si>
  <si>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</si>
  <si>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</si>
  <si>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</si>
  <si>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</si>
  <si>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</si>
  <si>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</si>
  <si>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</si>
  <si>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</si>
  <si>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</si>
  <si>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</si>
  <si>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</si>
  <si>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</si>
  <si>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</si>
  <si>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</si>
  <si>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</si>
  <si>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</si>
  <si>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</si>
  <si>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</si>
  <si>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</si>
  <si>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</si>
  <si>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</si>
  <si>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</si>
  <si>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</si>
  <si>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</si>
  <si>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</si>
  <si>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</si>
  <si>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</si>
  <si>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</si>
  <si>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</si>
  <si>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</si>
  <si>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</si>
  <si>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</si>
  <si>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</si>
  <si>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</si>
  <si>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</si>
  <si>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</si>
  <si>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</si>
  <si>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</si>
  <si>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</si>
  <si>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</si>
  <si>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</si>
  <si>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</si>
  <si>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</si>
  <si>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</si>
  <si>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</si>
  <si>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</si>
  <si>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</si>
  <si>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</si>
  <si>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</si>
  <si>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</si>
  <si>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</si>
  <si>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</si>
  <si>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</si>
  <si>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</si>
  <si>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</si>
  <si>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</si>
  <si>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</si>
  <si>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</si>
  <si>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</si>
  <si>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</si>
  <si>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</si>
  <si>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</si>
  <si>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</si>
  <si>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</si>
  <si>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</si>
  <si>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</si>
  <si>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</si>
  <si>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</si>
  <si>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</si>
  <si>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</si>
  <si>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</si>
  <si>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</si>
  <si>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</si>
  <si>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</si>
  <si>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</si>
  <si>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</si>
  <si>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</si>
  <si>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</si>
  <si>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</si>
  <si>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</si>
  <si>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</si>
  <si>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</si>
  <si>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</si>
  <si>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</si>
  <si>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</si>
  <si>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</si>
  <si>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</si>
  <si>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</si>
  <si>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</si>
  <si>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</si>
  <si>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</si>
  <si>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</si>
  <si>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</si>
  <si>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</si>
  <si>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</si>
  <si>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</si>
  <si>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</si>
  <si>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</si>
  <si>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</si>
  <si>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</si>
  <si>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</si>
  <si>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</si>
  <si>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</si>
  <si>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</si>
  <si>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</si>
  <si>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</si>
  <si>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</si>
  <si>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</si>
  <si>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</si>
  <si>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</si>
  <si>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</si>
  <si>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</si>
  <si>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</si>
  <si>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</si>
  <si>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</si>
  <si>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</si>
  <si>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</si>
  <si>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</si>
  <si>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</si>
  <si>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</si>
  <si>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</si>
  <si>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</si>
  <si>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</si>
  <si>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</si>
  <si>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</si>
  <si>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</si>
  <si>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</si>
  <si>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</si>
  <si>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</si>
  <si>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</si>
  <si>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</si>
  <si>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</si>
  <si>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</si>
  <si>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</si>
  <si>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</si>
  <si>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</si>
  <si>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</si>
  <si>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</si>
  <si>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</si>
  <si>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</si>
  <si>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</si>
  <si>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</si>
  <si>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</si>
  <si>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</si>
  <si>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</si>
  <si>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</si>
  <si>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</si>
  <si>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</si>
  <si>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</si>
  <si>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</si>
  <si>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</si>
  <si>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</si>
  <si>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</si>
  <si>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</si>
  <si>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</si>
  <si>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</si>
  <si>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</si>
  <si>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</si>
  <si>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</si>
  <si>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</si>
  <si>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</si>
  <si>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</si>
  <si>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</si>
  <si>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</si>
  <si>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</si>
  <si>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</si>
  <si>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</si>
  <si>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</si>
  <si>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</si>
  <si>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</si>
  <si>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</si>
  <si>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</si>
  <si>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</si>
  <si>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</si>
  <si>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</si>
  <si>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</si>
  <si>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</si>
  <si>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</si>
  <si>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</si>
  <si>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</si>
  <si>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</si>
  <si>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</si>
  <si>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</si>
  <si>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</si>
  <si>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</si>
  <si>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</si>
  <si>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</si>
  <si>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</si>
  <si>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</si>
  <si>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</si>
  <si>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</si>
  <si>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</si>
  <si>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</si>
  <si>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</si>
  <si>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</si>
  <si>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</si>
  <si>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</si>
  <si>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</si>
  <si>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</si>
  <si>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</si>
  <si>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</si>
  <si>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</si>
  <si>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</si>
  <si>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</si>
  <si>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</si>
  <si>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</si>
  <si>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</si>
  <si>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</si>
  <si>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</si>
  <si>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</si>
  <si>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</si>
  <si>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</si>
  <si>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</si>
  <si>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</si>
  <si>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</si>
  <si>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</si>
  <si>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</si>
  <si>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</si>
  <si>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</si>
  <si>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</si>
  <si>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</si>
  <si>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</si>
  <si>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</si>
  <si>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</si>
  <si>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</si>
  <si>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</si>
  <si>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</si>
  <si>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</si>
  <si>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</si>
  <si>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</si>
  <si>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</si>
  <si>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</si>
  <si>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</si>
  <si>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</si>
  <si>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</si>
  <si>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</si>
  <si>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</si>
  <si>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</si>
  <si>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</si>
  <si>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</si>
  <si>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</si>
  <si>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</si>
  <si>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</si>
  <si>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</si>
  <si>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</si>
  <si>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</si>
  <si>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</si>
  <si>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</si>
  <si>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</si>
  <si>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</si>
  <si>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</si>
  <si>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</si>
  <si>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</si>
  <si>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</si>
  <si>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</si>
  <si>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</si>
  <si>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</si>
  <si>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</si>
  <si>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</si>
  <si>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</si>
  <si>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</si>
  <si>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</si>
  <si>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</si>
  <si>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</si>
  <si>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</si>
  <si>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</si>
  <si>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</si>
  <si>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</si>
  <si>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</si>
  <si>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</si>
  <si>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</si>
  <si>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</si>
  <si>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</si>
  <si>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</si>
  <si>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</si>
  <si>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</si>
  <si>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</si>
  <si>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</si>
  <si>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</si>
  <si>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</si>
  <si>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</si>
  <si>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</si>
  <si>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</si>
  <si>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</si>
  <si>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</si>
  <si>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</si>
  <si>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</si>
  <si>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</si>
  <si>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</si>
  <si>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</si>
  <si>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</si>
  <si>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</si>
  <si>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</si>
  <si>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</si>
  <si>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</si>
  <si>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</si>
  <si>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</si>
  <si>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</si>
  <si>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</si>
  <si>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</si>
  <si>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</si>
  <si>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</si>
  <si>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</si>
  <si>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</si>
  <si>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</si>
  <si>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</si>
  <si>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</si>
  <si>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</si>
  <si>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</si>
  <si>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</si>
  <si>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</si>
  <si>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</si>
  <si>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</si>
  <si>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</si>
  <si>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</si>
  <si>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</si>
  <si>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</si>
  <si>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</si>
  <si>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</si>
  <si>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</si>
  <si>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</si>
  <si>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</si>
  <si>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</si>
  <si>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</si>
  <si>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</si>
  <si>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</si>
  <si>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</si>
  <si>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</si>
  <si>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</si>
  <si>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</si>
  <si>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</si>
  <si>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</si>
  <si>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</si>
  <si>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</si>
  <si>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</si>
  <si>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</si>
  <si>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</si>
  <si>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</si>
  <si>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</si>
  <si>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</si>
  <si>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</si>
  <si>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</si>
  <si>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</si>
  <si>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</si>
  <si>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</si>
  <si>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</si>
  <si>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</si>
  <si>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</si>
  <si>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</si>
  <si>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</si>
  <si>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</si>
  <si>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</si>
  <si>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</si>
  <si>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</si>
  <si>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</si>
  <si>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</si>
  <si>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</si>
  <si>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</si>
  <si>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</si>
  <si>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</si>
  <si>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</si>
  <si>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</si>
  <si>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</si>
  <si>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</si>
  <si>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</si>
  <si>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</si>
  <si>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</si>
  <si>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</si>
  <si>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</si>
  <si>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</si>
  <si>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</si>
  <si>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</si>
  <si>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</si>
  <si>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</si>
  <si>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</si>
  <si>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</si>
  <si>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</si>
  <si>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</si>
  <si>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</si>
  <si>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</si>
  <si>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</si>
  <si>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</si>
  <si>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</si>
  <si>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</si>
  <si>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</si>
  <si>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</si>
  <si>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</si>
  <si>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</si>
  <si>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</si>
  <si>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</si>
  <si>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</si>
  <si>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</si>
  <si>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</si>
  <si>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</si>
  <si>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</si>
  <si>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</si>
  <si>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</si>
  <si>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</si>
  <si>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</si>
  <si>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</si>
  <si>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</si>
  <si>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</si>
  <si>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</si>
  <si>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</si>
  <si>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</si>
  <si>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</si>
  <si>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</si>
  <si>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</si>
  <si>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</si>
  <si>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</si>
  <si>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</si>
  <si>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</si>
  <si>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</si>
  <si>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</si>
  <si>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</si>
  <si>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</si>
  <si>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</si>
  <si>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</si>
  <si>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</si>
  <si>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</si>
  <si>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</si>
  <si>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</si>
  <si>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</si>
  <si>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</si>
  <si>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</si>
  <si>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</si>
  <si>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</si>
  <si>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</si>
  <si>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</si>
  <si>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</si>
  <si>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</si>
  <si>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</si>
  <si>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</si>
  <si>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</si>
  <si>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</si>
  <si>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</si>
  <si>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</si>
  <si>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</si>
  <si>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</si>
  <si>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</si>
  <si>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</si>
  <si>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</si>
  <si>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</si>
  <si>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</si>
  <si>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</si>
  <si>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</si>
  <si>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</si>
  <si>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</si>
  <si>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</si>
  <si>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</si>
  <si>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</si>
  <si>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</si>
  <si>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</si>
  <si>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</si>
  <si>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</si>
  <si>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</si>
  <si>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</si>
  <si>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</si>
  <si>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</si>
  <si>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</si>
  <si>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</si>
  <si>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</si>
  <si>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</si>
  <si>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</si>
  <si>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</si>
  <si>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</si>
  <si>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</si>
  <si>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</si>
  <si>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</si>
  <si>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</si>
  <si>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</si>
  <si>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</si>
  <si>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</si>
  <si>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</si>
  <si>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</si>
  <si>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</si>
  <si>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</si>
  <si>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</si>
  <si>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</si>
  <si>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</si>
  <si>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</si>
  <si>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</si>
  <si>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</si>
  <si>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</si>
  <si>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</si>
  <si>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</si>
  <si>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</si>
  <si>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</si>
  <si>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</si>
  <si>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</si>
  <si>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</si>
  <si>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</si>
  <si>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</si>
  <si>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</si>
  <si>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</si>
  <si>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</si>
  <si>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</si>
  <si>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</si>
  <si>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</si>
  <si>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</si>
  <si>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</si>
  <si>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</si>
  <si>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</si>
  <si>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</si>
  <si>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</si>
  <si>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</si>
  <si>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</si>
  <si>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</si>
  <si>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</si>
  <si>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</si>
  <si>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</si>
  <si>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</si>
  <si>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</si>
  <si>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</si>
  <si>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</si>
  <si>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</si>
  <si>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</si>
  <si>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</si>
  <si>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</si>
  <si>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</si>
  <si>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</si>
  <si>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</si>
  <si>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</si>
  <si>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</si>
  <si>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</si>
  <si>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</si>
  <si>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</si>
  <si>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</si>
  <si>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</si>
  <si>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</si>
  <si>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</si>
  <si>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</si>
  <si>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</si>
  <si>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</si>
  <si>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</si>
  <si>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</si>
  <si>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</si>
  <si>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</si>
  <si>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</si>
  <si>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</si>
  <si>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</si>
  <si>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</si>
  <si>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</si>
  <si>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</si>
  <si>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</si>
  <si>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</si>
  <si>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</si>
  <si>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</si>
  <si>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</si>
  <si>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</si>
  <si>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</si>
  <si>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</si>
  <si>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</si>
  <si>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</si>
  <si>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</si>
  <si>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</si>
  <si>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</si>
  <si>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</si>
  <si>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</si>
  <si>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</si>
  <si>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</si>
  <si>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</si>
  <si>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</si>
  <si>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</si>
  <si>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</si>
  <si>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</si>
  <si>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</si>
  <si>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</si>
  <si>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</si>
  <si>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</si>
  <si>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</si>
  <si>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</si>
  <si>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</si>
  <si>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</si>
  <si>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</si>
  <si>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</si>
  <si>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</si>
  <si>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</si>
  <si>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</si>
  <si>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</si>
  <si>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</si>
  <si>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</si>
  <si>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</si>
  <si>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</si>
  <si>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</si>
  <si>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</si>
  <si>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</si>
  <si>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</si>
  <si>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</si>
  <si>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</si>
  <si>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</si>
  <si>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</si>
  <si>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</si>
  <si>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</si>
  <si>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</si>
  <si>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</si>
  <si>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</si>
  <si>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</si>
  <si>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</si>
  <si>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</si>
  <si>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</si>
  <si>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</si>
  <si>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</si>
  <si>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</si>
  <si>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</si>
  <si>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</si>
  <si>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</si>
  <si>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</si>
  <si>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</si>
  <si>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</si>
  <si>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</si>
  <si>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</si>
  <si>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</si>
  <si>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</si>
  <si>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</si>
  <si>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</si>
  <si>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</si>
  <si>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</si>
  <si>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</si>
  <si>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</si>
  <si>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</si>
  <si>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</si>
  <si>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</si>
  <si>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</si>
  <si>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</si>
  <si>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</si>
  <si>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</si>
  <si>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</si>
  <si>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</si>
  <si>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</si>
  <si>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</si>
  <si>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</si>
  <si>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</si>
  <si>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</si>
  <si>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</si>
  <si>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</si>
  <si>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</si>
  <si>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</si>
  <si>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</si>
  <si>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</si>
  <si>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</si>
  <si>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</si>
  <si>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</si>
  <si>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</si>
  <si>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</si>
  <si>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</si>
  <si>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</si>
  <si>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</si>
  <si>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</si>
  <si>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</si>
  <si>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</si>
  <si>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</si>
  <si>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</si>
  <si>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</si>
  <si>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</si>
  <si>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</si>
  <si>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</si>
  <si>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</si>
  <si>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</si>
  <si>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</si>
  <si>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</si>
  <si>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</si>
  <si>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</si>
  <si>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</si>
  <si>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</si>
  <si>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</si>
  <si>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</si>
  <si>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</si>
  <si>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</si>
  <si>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</si>
  <si>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</si>
  <si>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</si>
  <si>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</si>
  <si>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</si>
  <si>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</si>
  <si>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</si>
  <si>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</si>
  <si>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</si>
  <si>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</si>
  <si>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</si>
  <si>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</si>
  <si>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</si>
  <si>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</si>
  <si>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</si>
  <si>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</si>
  <si>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</si>
  <si>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</si>
  <si>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</si>
  <si>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</si>
  <si>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</si>
  <si>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</si>
  <si>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</si>
  <si>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</si>
  <si>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</si>
  <si>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</si>
  <si>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</si>
  <si>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</si>
  <si>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</si>
  <si>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</si>
  <si>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</si>
  <si>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</si>
  <si>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</si>
  <si>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</si>
  <si>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</si>
  <si>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</si>
  <si>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</si>
  <si>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</si>
  <si>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</si>
  <si>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</si>
  <si>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</si>
  <si>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</si>
  <si>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</si>
  <si>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</si>
  <si>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</si>
  <si>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</si>
  <si>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</si>
  <si>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</si>
  <si>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</si>
  <si>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</si>
  <si>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</si>
  <si>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</si>
  <si>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</si>
  <si>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</si>
  <si>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</si>
  <si>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</si>
  <si>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</si>
  <si>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</si>
  <si>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</si>
  <si>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</si>
  <si>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</si>
  <si>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</si>
  <si>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</si>
  <si>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</si>
  <si>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</si>
  <si>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</si>
  <si>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</si>
  <si>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</si>
  <si>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</si>
  <si>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</si>
  <si>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</si>
  <si>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</si>
  <si>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</si>
  <si>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</si>
  <si>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</si>
  <si>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</si>
  <si>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</si>
  <si>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</si>
  <si>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</si>
  <si>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</si>
  <si>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</si>
  <si>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</si>
  <si>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</si>
  <si>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</si>
  <si>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</si>
  <si>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</si>
  <si>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</si>
  <si>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</si>
  <si>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</si>
  <si>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</si>
  <si>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</si>
  <si>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</si>
  <si>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</si>
  <si>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</si>
  <si>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</si>
  <si>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</si>
  <si>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</si>
  <si>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</si>
  <si>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</si>
  <si>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</si>
  <si>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</si>
  <si>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</si>
  <si>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</si>
  <si>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</si>
  <si>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</si>
  <si>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</si>
  <si>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</si>
  <si>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</si>
  <si>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</si>
  <si>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</si>
  <si>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</si>
  <si>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</si>
  <si>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</si>
  <si>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</si>
  <si>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</si>
  <si>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</si>
  <si>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</si>
  <si>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</si>
  <si>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</si>
  <si>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</si>
  <si>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</si>
  <si>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</si>
  <si>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</si>
  <si>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</si>
  <si>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</si>
  <si>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</si>
  <si>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</si>
  <si>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</si>
  <si>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</si>
  <si>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</si>
  <si>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</si>
  <si>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</si>
  <si>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</si>
  <si>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</si>
  <si>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</si>
  <si>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</si>
  <si>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</si>
  <si>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</si>
  <si>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</si>
  <si>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</si>
  <si>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</si>
  <si>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</si>
  <si>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</si>
  <si>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</si>
  <si>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</si>
  <si>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</si>
  <si>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</si>
  <si>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</si>
  <si>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</si>
  <si>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</si>
  <si>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</si>
  <si>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</si>
  <si>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</si>
  <si>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</si>
  <si>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</si>
  <si>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</si>
  <si>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</si>
  <si>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</si>
  <si>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</si>
  <si>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</si>
  <si>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</si>
  <si>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</si>
  <si>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</si>
  <si>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</si>
  <si>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</si>
  <si>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</si>
  <si>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</si>
  <si>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</si>
  <si>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</si>
  <si>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</si>
  <si>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</si>
  <si>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</si>
  <si>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</si>
  <si>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</si>
  <si>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</si>
  <si>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</si>
  <si>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</si>
  <si>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</si>
  <si>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</si>
  <si>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</si>
  <si>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</si>
  <si>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</si>
  <si>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</si>
  <si>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</si>
  <si>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</si>
  <si>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</si>
  <si>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</si>
  <si>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</si>
  <si>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</si>
  <si>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</si>
  <si>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</si>
  <si>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</si>
  <si>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</si>
  <si>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</si>
  <si>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</si>
  <si>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</si>
  <si>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</si>
  <si>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</si>
  <si>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</si>
  <si>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</si>
  <si>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</si>
  <si>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</si>
  <si>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</si>
  <si>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</si>
  <si>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</si>
  <si>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</si>
  <si>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</si>
  <si>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</si>
  <si>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</si>
  <si>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</si>
  <si>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</si>
  <si>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</si>
  <si>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</si>
  <si>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</si>
  <si>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</si>
  <si>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</si>
  <si>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</si>
  <si>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</si>
  <si>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</si>
  <si>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</si>
  <si>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</si>
  <si>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</si>
  <si>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</si>
  <si>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</si>
  <si>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</si>
  <si>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</si>
  <si>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</si>
  <si>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</si>
  <si>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</si>
  <si>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</si>
  <si>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</si>
  <si>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</si>
  <si>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</si>
  <si>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</si>
  <si>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</si>
  <si>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</si>
  <si>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</si>
  <si>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</si>
  <si>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</si>
  <si>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</si>
  <si>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</si>
  <si>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</si>
  <si>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</si>
  <si>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</si>
  <si>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</si>
  <si>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</si>
  <si>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</si>
  <si>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</si>
  <si>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</si>
  <si>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</si>
  <si>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</si>
  <si>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</si>
  <si>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</si>
  <si>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</si>
  <si>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</si>
  <si>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</si>
  <si>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</si>
  <si>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</si>
  <si>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</si>
  <si>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</si>
  <si>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</si>
  <si>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</si>
  <si>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</si>
  <si>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</si>
  <si>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</si>
  <si>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</si>
  <si>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</si>
  <si>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</si>
  <si>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</si>
  <si>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</si>
  <si>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</si>
  <si>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</si>
  <si>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</si>
  <si>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</si>
  <si>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</si>
  <si>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</si>
  <si>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</si>
  <si>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</si>
  <si>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</si>
  <si>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</si>
  <si>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</si>
  <si>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</si>
  <si>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</si>
  <si>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</si>
  <si>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</si>
  <si>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</si>
  <si>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</si>
  <si>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</si>
  <si>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</si>
  <si>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</si>
  <si>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</si>
  <si>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</si>
  <si>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</si>
  <si>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</si>
  <si>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</si>
  <si>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</si>
  <si>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</si>
  <si>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</si>
  <si>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</si>
  <si>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</si>
  <si>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</si>
  <si>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</si>
  <si>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</si>
  <si>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</si>
  <si>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</si>
  <si>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</si>
  <si>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</si>
  <si>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</si>
  <si>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</si>
  <si>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</si>
  <si>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</si>
  <si>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</si>
  <si>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</si>
  <si>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</si>
  <si>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</si>
  <si>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</si>
  <si>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</si>
  <si>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</si>
  <si>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</si>
  <si>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</si>
  <si>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</si>
  <si>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</si>
  <si>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</si>
  <si>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</si>
  <si>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</si>
  <si>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</si>
  <si>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</si>
  <si>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</si>
  <si>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</si>
  <si>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</si>
  <si>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</si>
  <si>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</si>
  <si>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</si>
  <si>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</si>
  <si>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</si>
  <si>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</si>
  <si>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</si>
  <si>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</si>
  <si>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</si>
  <si>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</si>
  <si>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</si>
  <si>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</si>
  <si>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</si>
  <si>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</si>
  <si>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</si>
  <si>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</si>
  <si>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</si>
  <si>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</si>
  <si>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</si>
  <si>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</si>
  <si>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</si>
  <si>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</si>
  <si>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</si>
  <si>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</si>
  <si>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</si>
  <si>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</si>
  <si>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</si>
  <si>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</si>
  <si>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</si>
  <si>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</si>
  <si>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</si>
  <si>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</si>
  <si>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</si>
  <si>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</si>
  <si>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</si>
  <si>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</si>
  <si>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</si>
  <si>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</si>
  <si>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</si>
  <si>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</si>
  <si>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</si>
  <si>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</si>
  <si>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</si>
  <si>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</si>
  <si>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</si>
  <si>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</si>
  <si>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</si>
  <si>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</si>
  <si>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</si>
  <si>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</si>
  <si>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</si>
  <si>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</si>
  <si>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</si>
  <si>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</si>
  <si>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</si>
  <si>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</si>
  <si>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</si>
  <si>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</si>
  <si>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</si>
  <si>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</si>
  <si>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</si>
  <si>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</si>
  <si>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</si>
  <si>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</si>
  <si>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</si>
  <si>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</si>
  <si>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</si>
  <si>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</si>
  <si>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</si>
  <si>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</si>
  <si>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</si>
  <si>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</si>
  <si>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</si>
  <si>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</si>
  <si>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</si>
  <si>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</si>
  <si>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</si>
  <si>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</si>
  <si>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</si>
  <si>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</si>
  <si>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</si>
  <si>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</si>
  <si>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</si>
  <si>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</si>
  <si>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</si>
  <si>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</si>
  <si>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</si>
  <si>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</si>
  <si>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</si>
  <si>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</si>
  <si>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</si>
  <si>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</si>
  <si>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</si>
  <si>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</si>
  <si>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</si>
  <si>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</si>
  <si>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</si>
  <si>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</si>
  <si>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</si>
  <si>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</si>
  <si>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</si>
  <si>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</si>
  <si>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</si>
  <si>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</si>
  <si>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</si>
  <si>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</si>
  <si>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</si>
  <si>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</si>
  <si>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</si>
  <si>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</si>
  <si>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</si>
  <si>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</si>
  <si>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</si>
  <si>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</si>
  <si>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</si>
  <si>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</si>
  <si>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</si>
  <si>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</si>
  <si>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</si>
  <si>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</si>
  <si>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</si>
  <si>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</si>
  <si>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</si>
  <si>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</si>
  <si>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</si>
  <si>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</si>
  <si>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</si>
  <si>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</si>
  <si>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</si>
  <si>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</si>
  <si>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</si>
  <si>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</si>
  <si>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</si>
  <si>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</si>
  <si>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</si>
  <si>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</si>
  <si>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</si>
  <si>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</si>
  <si>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</si>
  <si>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</si>
  <si>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</si>
  <si>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</si>
  <si>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</si>
  <si>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</si>
  <si>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</si>
  <si>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</si>
  <si>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</si>
  <si>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</si>
  <si>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</si>
  <si>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</si>
  <si>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</si>
  <si>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</si>
  <si>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</si>
  <si>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</si>
  <si>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</si>
  <si>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</si>
  <si>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</si>
  <si>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</si>
  <si>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</si>
  <si>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</si>
  <si>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</si>
  <si>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</si>
  <si>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</si>
  <si>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</si>
  <si>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</si>
  <si>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</si>
  <si>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</si>
  <si>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</si>
  <si>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</si>
  <si>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</si>
  <si>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</si>
  <si>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</si>
  <si>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</si>
  <si>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</si>
  <si>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</si>
  <si>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</si>
  <si>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</si>
  <si>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</si>
  <si>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</si>
  <si>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</si>
  <si>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</si>
  <si>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</si>
  <si>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</si>
  <si>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</si>
  <si>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</si>
  <si>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</si>
  <si>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</si>
  <si>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</si>
  <si>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</si>
  <si>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</si>
  <si>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</si>
  <si>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</si>
  <si>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</si>
  <si>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</si>
  <si>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</si>
  <si>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</si>
  <si>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</si>
  <si>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</si>
  <si>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</si>
  <si>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</si>
  <si>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</si>
  <si>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</si>
  <si>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</si>
  <si>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</si>
  <si>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</si>
  <si>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</si>
  <si>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</si>
  <si>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</si>
  <si>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</si>
  <si>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</si>
  <si>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</si>
  <si>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</si>
  <si>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</si>
  <si>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</si>
  <si>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</si>
  <si>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</si>
  <si>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</si>
  <si>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</si>
  <si>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</si>
  <si>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</si>
  <si>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</si>
  <si>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</si>
  <si>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</si>
  <si>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</si>
  <si>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</si>
  <si>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</si>
  <si>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</si>
  <si>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</si>
  <si>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</si>
  <si>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</si>
  <si>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</si>
  <si>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</si>
  <si>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</si>
  <si>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</si>
  <si>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</si>
  <si>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</si>
  <si>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</si>
  <si>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</si>
  <si>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</si>
  <si>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</si>
  <si>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</si>
  <si>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</si>
  <si>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</si>
  <si>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</si>
  <si>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</si>
  <si>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</si>
  <si>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</si>
  <si>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</si>
  <si>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</si>
  <si>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</si>
  <si>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</si>
  <si>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</si>
  <si>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</si>
  <si>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</si>
  <si>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</si>
  <si>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</si>
  <si>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</si>
  <si>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</si>
  <si>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</si>
  <si>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</si>
  <si>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</si>
  <si>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</si>
  <si>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</si>
  <si>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</si>
  <si>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</si>
  <si>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</si>
  <si>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</si>
  <si>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</si>
  <si>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</si>
  <si>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</si>
  <si>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</si>
  <si>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</si>
  <si>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</si>
  <si>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</si>
  <si>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</si>
  <si>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</si>
  <si>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</si>
  <si>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</si>
  <si>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</si>
  <si>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</si>
  <si>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</si>
  <si>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</si>
  <si>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</si>
  <si>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</si>
  <si>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</si>
  <si>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</si>
  <si>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</si>
  <si>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</si>
  <si>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</si>
  <si>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</si>
  <si>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</si>
  <si>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</si>
  <si>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</si>
  <si>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</si>
  <si>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</si>
  <si>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</si>
  <si>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</si>
  <si>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</si>
  <si>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</si>
  <si>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</si>
  <si>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</si>
  <si>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</si>
  <si>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</si>
  <si>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</si>
  <si>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</si>
  <si>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</si>
  <si>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</si>
  <si>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</si>
  <si>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</si>
  <si>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</si>
  <si>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</si>
  <si>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</si>
  <si>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</si>
  <si>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</si>
  <si>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</si>
  <si>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</si>
  <si>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</si>
  <si>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</si>
  <si>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</si>
  <si>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</si>
  <si>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</si>
  <si>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</si>
  <si>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</si>
  <si>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</si>
  <si>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</si>
  <si>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</si>
  <si>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</si>
  <si>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</si>
  <si>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</si>
  <si>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</si>
  <si>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</si>
  <si>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</si>
  <si>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</si>
  <si>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</si>
  <si>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</si>
  <si>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</si>
  <si>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</si>
  <si>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</si>
  <si>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</si>
  <si>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</si>
  <si>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</si>
  <si>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</si>
  <si>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</si>
  <si>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</si>
  <si>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</si>
  <si>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</si>
  <si>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</si>
  <si>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</si>
  <si>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</si>
  <si>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</si>
  <si>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</si>
  <si>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</si>
  <si>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</si>
  <si>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</si>
  <si>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</si>
  <si>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</si>
  <si>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</si>
  <si>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</si>
  <si>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</si>
  <si>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</si>
  <si>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</si>
  <si>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</si>
  <si>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</si>
  <si>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</si>
  <si>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</si>
  <si>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</si>
  <si>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</si>
  <si>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</si>
  <si>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</si>
  <si>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</si>
  <si>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</si>
  <si>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</si>
  <si>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</si>
  <si>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</si>
  <si>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</si>
  <si>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</si>
  <si>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</si>
  <si>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</si>
  <si>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</si>
  <si>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</si>
  <si>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</si>
  <si>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</si>
  <si>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</si>
  <si>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</si>
  <si>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</si>
  <si>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</si>
  <si>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</si>
  <si>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</si>
  <si>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</si>
  <si>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</si>
  <si>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</si>
  <si>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</si>
  <si>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</si>
  <si>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</si>
  <si>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</si>
  <si>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</si>
  <si>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</si>
  <si>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</si>
  <si>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</si>
  <si>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</si>
  <si>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</si>
  <si>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</si>
  <si>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</si>
  <si>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</si>
  <si>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</si>
  <si>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</si>
  <si>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</si>
  <si>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</si>
  <si>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</si>
  <si>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</si>
  <si>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</si>
  <si>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</si>
  <si>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</si>
  <si>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</si>
  <si>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</si>
  <si>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</si>
  <si>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</si>
  <si>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</si>
  <si>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</si>
  <si>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</si>
  <si>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</si>
  <si>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</si>
  <si>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</si>
  <si>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</si>
  <si>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</si>
  <si>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</si>
  <si>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</si>
  <si>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</si>
  <si>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</si>
  <si>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</si>
  <si>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</si>
  <si>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</si>
  <si>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</si>
  <si>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</si>
  <si>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</si>
  <si>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</si>
  <si>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</si>
  <si>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</si>
  <si>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</si>
  <si>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</si>
  <si>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</si>
  <si>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</si>
  <si>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</si>
  <si>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</si>
  <si>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</si>
  <si>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</si>
  <si>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</si>
  <si>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</si>
  <si>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</si>
  <si>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</si>
  <si>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</si>
  <si>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</si>
  <si>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</si>
  <si>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</si>
  <si>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</si>
  <si>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</si>
  <si>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</si>
  <si>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</si>
  <si>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</si>
  <si>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</si>
  <si>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</si>
  <si>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</si>
  <si>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</si>
  <si>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</si>
  <si>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</si>
  <si>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</si>
  <si>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</si>
  <si>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</si>
  <si>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</si>
  <si>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</si>
  <si>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</si>
  <si>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</si>
  <si>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</si>
  <si>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</si>
  <si>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</si>
  <si>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</si>
  <si>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</si>
  <si>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</si>
  <si>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</si>
  <si>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</si>
  <si>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</si>
  <si>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</si>
  <si>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</si>
  <si>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</si>
  <si>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</si>
  <si>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</si>
  <si>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</si>
  <si>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</si>
  <si>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</si>
  <si>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</si>
  <si>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</si>
  <si>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</si>
  <si>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</si>
  <si>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</si>
  <si>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</si>
  <si>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</si>
  <si>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</si>
  <si>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</si>
  <si>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</si>
  <si>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</si>
  <si>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</si>
  <si>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</si>
  <si>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</si>
  <si>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</si>
  <si>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</si>
  <si>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</si>
  <si>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</si>
  <si>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</si>
  <si>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</si>
  <si>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</si>
  <si>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</si>
  <si>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</si>
  <si>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</si>
  <si>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</si>
  <si>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</si>
  <si>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</si>
  <si>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</si>
  <si>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</si>
  <si>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</si>
  <si>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</si>
  <si>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</si>
  <si>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</si>
  <si>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</si>
  <si>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</si>
  <si>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</si>
  <si>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</si>
  <si>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</si>
  <si>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</si>
  <si>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</si>
  <si>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</si>
  <si>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</si>
  <si>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</si>
  <si>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</si>
  <si>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</si>
  <si>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</si>
  <si>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</si>
  <si>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</si>
  <si>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</si>
  <si>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</si>
  <si>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</si>
  <si>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</si>
  <si>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</si>
  <si>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</si>
  <si>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</si>
  <si>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</si>
  <si>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</si>
  <si>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</si>
  <si>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</si>
  <si>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</si>
  <si>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</si>
  <si>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</si>
  <si>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</si>
  <si>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</si>
  <si>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</si>
  <si>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</si>
  <si>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</si>
  <si>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</si>
  <si>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</si>
  <si>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</si>
  <si>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</si>
  <si>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</si>
  <si>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</si>
  <si>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</si>
  <si>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</si>
  <si>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</si>
  <si>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</si>
  <si>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</si>
  <si>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</si>
  <si>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</si>
  <si>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</si>
  <si>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</si>
  <si>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</si>
  <si>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</si>
  <si>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</si>
  <si>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</si>
  <si>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</si>
  <si>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</si>
  <si>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</si>
  <si>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</si>
  <si>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</si>
  <si>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</si>
  <si>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</si>
  <si>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</si>
  <si>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</si>
  <si>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</si>
  <si>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</si>
  <si>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</si>
  <si>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</si>
  <si>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</si>
  <si>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</si>
  <si>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</si>
  <si>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</si>
  <si>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</si>
  <si>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</si>
  <si>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</si>
  <si>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</si>
  <si>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</si>
  <si>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</si>
  <si>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</si>
  <si>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</si>
  <si>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</si>
  <si>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</si>
  <si>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</si>
  <si>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</si>
  <si>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</si>
  <si>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</si>
  <si>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</si>
  <si>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</si>
  <si>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</si>
  <si>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</si>
  <si>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</si>
  <si>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</si>
  <si>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</si>
  <si>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</si>
  <si>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</si>
  <si>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</si>
  <si>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</si>
  <si>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</si>
  <si>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</si>
  <si>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</si>
  <si>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</si>
  <si>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</si>
  <si>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</si>
  <si>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</si>
  <si>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</si>
  <si>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</si>
  <si>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</si>
  <si>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</si>
  <si>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</si>
  <si>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</si>
  <si>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</si>
  <si>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</si>
  <si>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</si>
  <si>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</si>
  <si>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</si>
  <si>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</si>
  <si>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</si>
  <si>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</si>
  <si>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</si>
  <si>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</si>
  <si>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</si>
  <si>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</si>
  <si>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</si>
  <si>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</si>
  <si>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</si>
  <si>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</si>
  <si>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</si>
  <si>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</si>
  <si>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</si>
  <si>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</si>
  <si>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</si>
  <si>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</si>
  <si>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</si>
  <si>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</si>
  <si>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</si>
  <si>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</si>
  <si>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</si>
  <si>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</si>
  <si>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</si>
  <si>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</si>
  <si>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</si>
  <si>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</si>
  <si>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</si>
  <si>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</si>
  <si>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</si>
  <si>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</si>
  <si>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</si>
  <si>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</si>
  <si>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</si>
  <si>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</si>
  <si>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</si>
  <si>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</si>
  <si>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</si>
  <si>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</si>
  <si>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</si>
  <si>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</si>
  <si>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</si>
  <si>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</si>
  <si>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</si>
  <si>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</si>
  <si>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</si>
  <si>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</si>
  <si>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</si>
  <si>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</si>
  <si>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</si>
  <si>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</si>
  <si>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</si>
  <si>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</si>
  <si>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</si>
  <si>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</si>
  <si>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</si>
  <si>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</si>
  <si>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</si>
  <si>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</si>
  <si>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</si>
  <si>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</si>
  <si>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</si>
  <si>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</si>
  <si>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</si>
  <si>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</si>
  <si>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</si>
  <si>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</si>
  <si>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</si>
  <si>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</si>
  <si>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</si>
  <si>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</si>
  <si>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</si>
  <si>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</si>
  <si>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</si>
  <si>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</si>
  <si>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</si>
  <si>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</si>
  <si>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</si>
  <si>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</si>
  <si>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</si>
  <si>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</si>
  <si>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</si>
  <si>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</si>
  <si>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</si>
  <si>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</si>
  <si>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</si>
  <si>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</si>
  <si>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</si>
  <si>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</si>
  <si>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</si>
  <si>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</si>
  <si>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</si>
  <si>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</si>
  <si>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</si>
  <si>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</si>
  <si>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</si>
  <si>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</si>
  <si>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</si>
  <si>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</si>
  <si>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</si>
  <si>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</si>
  <si>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</si>
  <si>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</si>
  <si>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</si>
  <si>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</si>
  <si>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</si>
  <si>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</si>
  <si>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</si>
  <si>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</si>
  <si>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</si>
  <si>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</si>
  <si>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</si>
  <si>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</si>
  <si>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</si>
  <si>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</si>
  <si>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</si>
  <si>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</si>
  <si>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</si>
  <si>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</si>
  <si>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</si>
  <si>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</si>
  <si>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</si>
  <si>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</si>
  <si>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</si>
  <si>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</si>
  <si>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</si>
  <si>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</si>
  <si>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</si>
  <si>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</si>
  <si>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</si>
  <si>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</si>
  <si>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</si>
  <si>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</si>
  <si>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</si>
  <si>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</si>
  <si>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</si>
  <si>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</si>
  <si>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</si>
  <si>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</si>
  <si>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</si>
  <si>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</si>
  <si>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</si>
  <si>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</si>
  <si>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</si>
  <si>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</si>
  <si>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</si>
  <si>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</si>
  <si>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</si>
  <si>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</si>
  <si>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</si>
  <si>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</si>
  <si>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</si>
  <si>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</si>
  <si>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</si>
  <si>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</si>
  <si>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</si>
  <si>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</si>
  <si>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</si>
  <si>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</si>
  <si>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</si>
  <si>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</si>
  <si>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</si>
  <si>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</si>
  <si>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</si>
  <si>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</si>
  <si>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</si>
  <si>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</si>
  <si>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</si>
  <si>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</si>
  <si>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</si>
  <si>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</si>
  <si>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</si>
  <si>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</si>
  <si>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</si>
  <si>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</si>
  <si>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</si>
  <si>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</si>
  <si>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</si>
  <si>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</si>
  <si>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</si>
  <si>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</si>
  <si>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</si>
  <si>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</si>
  <si>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</si>
  <si>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</si>
  <si>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</si>
  <si>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</si>
  <si>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</si>
  <si>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</si>
  <si>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</si>
  <si>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</si>
  <si>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</si>
  <si>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</si>
  <si>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</si>
  <si>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</si>
  <si>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</si>
  <si>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</si>
  <si>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</si>
  <si>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</si>
  <si>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</si>
  <si>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</si>
  <si>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</si>
  <si>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</si>
  <si>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</si>
  <si>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</si>
  <si>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</si>
  <si>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</si>
  <si>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</si>
  <si>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</si>
  <si>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</si>
  <si>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</si>
  <si>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</si>
  <si>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</si>
  <si>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</si>
  <si>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</si>
  <si>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</si>
  <si>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</si>
  <si>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</si>
  <si>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</si>
  <si>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</si>
  <si>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</si>
  <si>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</si>
  <si>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</si>
  <si>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</si>
  <si>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</si>
  <si>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</si>
  <si>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</si>
  <si>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</si>
  <si>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</si>
  <si>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</si>
  <si>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</si>
  <si>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</si>
  <si>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</si>
  <si>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</si>
  <si>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</si>
  <si>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</si>
  <si>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</si>
  <si>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</si>
  <si>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</si>
  <si>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</si>
  <si>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</si>
  <si>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</si>
  <si>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</si>
  <si>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</si>
  <si>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</si>
  <si>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</si>
  <si>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</si>
  <si>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</si>
  <si>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</si>
  <si>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</si>
  <si>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</si>
  <si>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</si>
  <si>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</si>
  <si>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</si>
  <si>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</si>
  <si>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</si>
  <si>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</si>
  <si>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</si>
  <si>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</si>
  <si>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</si>
  <si>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</si>
  <si>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</si>
  <si>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</si>
  <si>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</si>
  <si>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</si>
  <si>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</si>
  <si>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</si>
  <si>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</si>
  <si>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</si>
  <si>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</si>
  <si>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</si>
  <si>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</si>
  <si>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</si>
  <si>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</si>
  <si>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</si>
  <si>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</si>
  <si>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</si>
  <si>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</si>
  <si>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</si>
  <si>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</si>
  <si>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</si>
  <si>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</si>
  <si>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</si>
  <si>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</si>
  <si>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</si>
  <si>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</si>
  <si>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</si>
  <si>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</si>
  <si>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</si>
  <si>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</si>
  <si>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</si>
  <si>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</si>
  <si>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</si>
  <si>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</si>
  <si>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</si>
  <si>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</si>
  <si>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</si>
  <si>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</si>
  <si>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</si>
  <si>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</si>
  <si>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</si>
  <si>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</si>
  <si>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</si>
  <si>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</si>
  <si>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</si>
  <si>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</si>
  <si>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</si>
  <si>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</si>
  <si>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</si>
  <si>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</si>
  <si>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</si>
  <si>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</si>
  <si>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</si>
  <si>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</si>
  <si>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</si>
  <si>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</si>
  <si>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</si>
  <si>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</si>
  <si>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</si>
  <si>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</si>
  <si>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</si>
  <si>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</si>
  <si>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</si>
  <si>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</si>
  <si>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</si>
  <si>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</si>
  <si>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</si>
  <si>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</si>
  <si>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</si>
  <si>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</si>
  <si>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</si>
  <si>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</si>
  <si>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</si>
  <si>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</si>
  <si>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</si>
  <si>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</si>
  <si>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</si>
  <si>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</si>
  <si>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</si>
  <si>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</si>
  <si>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</si>
  <si>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</si>
  <si>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</si>
  <si>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</si>
  <si>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</si>
  <si>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</si>
  <si>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</si>
  <si>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</si>
  <si>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</si>
  <si>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</si>
  <si>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</si>
  <si>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</si>
  <si>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</si>
  <si>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</si>
  <si>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</si>
  <si>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</si>
  <si>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</si>
  <si>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</si>
  <si>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</si>
  <si>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</si>
  <si>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</si>
  <si>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</si>
  <si>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</si>
  <si>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</si>
  <si>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</si>
  <si>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</si>
  <si>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</si>
  <si>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</si>
  <si>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</si>
  <si>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</si>
  <si>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</si>
  <si>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</si>
  <si>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</si>
  <si>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</si>
  <si>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</si>
  <si>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</si>
  <si>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</si>
  <si>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</si>
  <si>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</si>
  <si>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</si>
  <si>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</si>
  <si>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</si>
  <si>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</si>
  <si>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</si>
  <si>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</si>
  <si>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</si>
  <si>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</si>
  <si>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</si>
  <si>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</si>
  <si>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</si>
  <si>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</si>
  <si>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</si>
  <si>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</si>
  <si>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</si>
  <si>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</si>
  <si>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</si>
  <si>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</si>
  <si>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</si>
  <si>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</si>
  <si>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</si>
  <si>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</si>
  <si>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</si>
  <si>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</si>
  <si>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</si>
  <si>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</si>
  <si>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</si>
  <si>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</si>
  <si>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</si>
  <si>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</si>
  <si>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</si>
  <si>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</si>
  <si>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</si>
  <si>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</si>
  <si>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</si>
  <si>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</si>
  <si>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</si>
  <si>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</si>
  <si>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</si>
  <si>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</si>
  <si>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</si>
  <si>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</si>
  <si>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</si>
  <si>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</si>
  <si>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</si>
  <si>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</si>
  <si>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</si>
  <si>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</si>
  <si>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</si>
  <si>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</si>
  <si>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</si>
  <si>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</si>
  <si>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</si>
  <si>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</si>
  <si>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</si>
  <si>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</si>
  <si>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</si>
  <si>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</si>
  <si>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</si>
  <si>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</si>
  <si>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</si>
  <si>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</si>
  <si>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</si>
  <si>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</si>
  <si>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</si>
  <si>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</si>
  <si>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</si>
  <si>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</si>
  <si>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</si>
  <si>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</si>
  <si>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</si>
  <si>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</si>
  <si>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</si>
  <si>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</si>
  <si>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</si>
  <si>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</si>
  <si>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</si>
  <si>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</si>
  <si>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</si>
  <si>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</si>
  <si>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</si>
  <si>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</si>
  <si>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</si>
  <si>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</si>
  <si>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</si>
  <si>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</si>
  <si>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</si>
  <si>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</si>
  <si>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</si>
  <si>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</si>
  <si>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</si>
  <si>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</si>
  <si>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</si>
  <si>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</si>
  <si>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</si>
  <si>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</si>
  <si>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</si>
  <si>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</si>
  <si>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</si>
  <si>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</si>
  <si>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</si>
  <si>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</si>
  <si>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</si>
  <si>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</si>
  <si>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</si>
  <si>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</si>
  <si>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</si>
  <si>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</si>
  <si>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</si>
  <si>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</si>
  <si>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</si>
  <si>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</si>
  <si>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</si>
  <si>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</si>
  <si>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</si>
  <si>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</si>
  <si>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</si>
  <si>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</si>
  <si>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</si>
  <si>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</si>
  <si>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</si>
  <si>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</si>
  <si>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</si>
  <si>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</si>
  <si>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</si>
  <si>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</si>
  <si>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</si>
  <si>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</si>
  <si>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</si>
  <si>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</si>
  <si>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</si>
  <si>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</si>
  <si>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</si>
  <si>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</si>
  <si>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</si>
  <si>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</si>
  <si>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</si>
  <si>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</si>
  <si>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</si>
  <si>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</si>
  <si>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</si>
  <si>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</si>
  <si>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</si>
  <si>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</si>
  <si>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</si>
  <si>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</si>
  <si>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</si>
  <si>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</si>
  <si>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</si>
  <si>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</si>
  <si>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</si>
  <si>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</si>
  <si>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</si>
  <si>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</si>
  <si>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</si>
  <si>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</si>
  <si>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</si>
  <si>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</si>
  <si>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</si>
  <si>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</si>
  <si>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</si>
  <si>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</si>
  <si>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</si>
  <si>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</si>
  <si>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</si>
  <si>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</si>
  <si>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</si>
  <si>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</si>
  <si>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</si>
  <si>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</si>
  <si>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</si>
  <si>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</si>
  <si>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</si>
  <si>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</si>
  <si>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</si>
  <si>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</si>
  <si>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</si>
  <si>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</si>
  <si>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</si>
  <si>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</si>
  <si>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</si>
  <si>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</si>
  <si>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</si>
  <si>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</si>
  <si>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</si>
  <si>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</si>
  <si>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</si>
  <si>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</si>
  <si>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</si>
  <si>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</si>
  <si>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</si>
  <si>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</si>
  <si>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</si>
  <si>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</si>
  <si>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</si>
  <si>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</si>
  <si>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</si>
  <si>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</si>
  <si>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</si>
  <si>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</si>
  <si>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</si>
  <si>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</si>
  <si>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</si>
  <si>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</si>
  <si>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</si>
  <si>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</si>
  <si>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</si>
  <si>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</si>
  <si>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</si>
  <si>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</si>
  <si>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</si>
  <si>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</si>
  <si>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</si>
  <si>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</si>
  <si>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</si>
  <si>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</si>
  <si>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</si>
  <si>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</si>
  <si>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</si>
  <si>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</si>
  <si>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</si>
  <si>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</si>
  <si>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</si>
  <si>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</si>
  <si>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</si>
  <si>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</si>
  <si>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</si>
  <si>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</si>
  <si>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</si>
  <si>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</si>
  <si>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</si>
  <si>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</si>
  <si>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</si>
  <si>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</si>
  <si>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</si>
  <si>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</si>
  <si>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</si>
  <si>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</si>
  <si>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</si>
  <si>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</si>
  <si>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</si>
  <si>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</si>
  <si>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</si>
  <si>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</si>
  <si>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</si>
  <si>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</si>
  <si>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</si>
  <si>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</si>
  <si>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</si>
  <si>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</si>
  <si>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</si>
  <si>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</si>
  <si>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</si>
  <si>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</si>
  <si>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</si>
  <si>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</si>
  <si>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</si>
  <si>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</si>
  <si>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</si>
  <si>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</si>
  <si>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</si>
  <si>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</si>
  <si>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</si>
  <si>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</si>
  <si>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</si>
  <si>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</si>
  <si>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</si>
  <si>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</si>
  <si>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</si>
  <si>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</si>
  <si>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</si>
  <si>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</si>
  <si>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</si>
  <si>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</si>
  <si>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</si>
  <si>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</si>
  <si>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</si>
  <si>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</si>
  <si>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</si>
  <si>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</si>
  <si>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</si>
  <si>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</si>
  <si>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</si>
  <si>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</si>
  <si>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</si>
  <si>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</si>
  <si>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</si>
  <si>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</si>
  <si>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</si>
  <si>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</si>
  <si>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</si>
  <si>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</si>
  <si>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</si>
  <si>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</si>
  <si>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</si>
  <si>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</si>
  <si>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</si>
  <si>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</si>
  <si>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</si>
  <si>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</si>
  <si>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</si>
  <si>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</si>
  <si>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</si>
  <si>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</si>
  <si>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</si>
  <si>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</si>
  <si>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</si>
  <si>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</si>
  <si>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</si>
  <si>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</si>
  <si>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</si>
  <si>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</si>
  <si>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</si>
  <si>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</si>
  <si>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</si>
  <si>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</si>
  <si>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</si>
  <si>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</si>
  <si>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</si>
  <si>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</si>
  <si>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</si>
  <si>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</si>
  <si>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</si>
  <si>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</si>
  <si>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</si>
  <si>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</si>
  <si>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</si>
  <si>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</si>
  <si>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</si>
  <si>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</si>
  <si>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</si>
  <si>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</si>
  <si>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</si>
  <si>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</si>
  <si>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</si>
  <si>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</si>
  <si>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</si>
  <si>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</si>
  <si>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</si>
  <si>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</si>
  <si>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</si>
  <si>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</si>
  <si>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</si>
  <si>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</si>
  <si>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</si>
  <si>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</si>
  <si>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</si>
  <si>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</si>
  <si>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</si>
  <si>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</si>
  <si>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</si>
  <si>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</si>
  <si>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</si>
  <si>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</si>
  <si>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</si>
  <si>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</si>
  <si>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</si>
  <si>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</si>
  <si>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</si>
  <si>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</si>
  <si>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</si>
  <si>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</si>
  <si>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</si>
  <si>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</si>
  <si>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</si>
  <si>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</si>
  <si>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</si>
  <si>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</si>
  <si>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</si>
  <si>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</si>
  <si>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</si>
  <si>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</si>
  <si>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</si>
  <si>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</si>
  <si>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</si>
  <si>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</si>
  <si>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</si>
  <si>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</si>
  <si>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</si>
  <si>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</si>
  <si>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</si>
  <si>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</si>
  <si>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</si>
  <si>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</si>
  <si>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</si>
  <si>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</si>
  <si>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</si>
  <si>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</si>
  <si>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</si>
  <si>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</si>
  <si>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</si>
  <si>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</si>
  <si>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</si>
  <si>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</si>
  <si>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</si>
  <si>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</si>
  <si>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</si>
  <si>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</si>
  <si>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</si>
  <si>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</si>
  <si>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</si>
  <si>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</si>
  <si>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</si>
  <si>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</si>
  <si>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</si>
  <si>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</si>
  <si>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</si>
  <si>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</si>
  <si>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</si>
  <si>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</si>
  <si>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</si>
  <si>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</si>
  <si>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</si>
  <si>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</si>
  <si>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</si>
  <si>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</si>
  <si>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</si>
  <si>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</si>
  <si>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</si>
  <si>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</si>
  <si>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</si>
  <si>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</si>
  <si>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</si>
  <si>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</si>
  <si>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</si>
  <si>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</si>
  <si>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</si>
  <si>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</si>
  <si>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</si>
  <si>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</si>
  <si>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</si>
  <si>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</si>
  <si>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</si>
  <si>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</si>
  <si>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</si>
  <si>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</si>
  <si>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</si>
  <si>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</si>
  <si>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</si>
  <si>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</si>
  <si>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</si>
  <si>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</si>
  <si>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</si>
  <si>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</si>
  <si>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</si>
  <si>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</si>
  <si>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</si>
  <si>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</si>
  <si>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</si>
  <si>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</si>
  <si>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</si>
  <si>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</si>
  <si>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</si>
  <si>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</si>
  <si>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</si>
  <si>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</si>
  <si>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</si>
  <si>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</si>
  <si>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</si>
  <si>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</si>
  <si>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</si>
  <si>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</si>
  <si>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</si>
  <si>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</si>
  <si>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</si>
  <si>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</si>
  <si>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</si>
  <si>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</si>
  <si>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</si>
  <si>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</si>
  <si>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</si>
  <si>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</si>
  <si>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</si>
  <si>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</si>
  <si>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</si>
  <si>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</si>
  <si>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</si>
  <si>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</si>
  <si>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</si>
  <si>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</si>
  <si>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</si>
  <si>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</si>
  <si>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</si>
  <si>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</si>
  <si>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</si>
  <si>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</si>
  <si>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</si>
  <si>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</si>
  <si>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</si>
  <si>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</si>
  <si>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</si>
  <si>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</si>
  <si>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</si>
  <si>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</si>
  <si>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</si>
  <si>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</si>
  <si>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</si>
  <si>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</si>
  <si>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</si>
  <si>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</si>
  <si>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</si>
  <si>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</si>
  <si>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</si>
  <si>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</si>
  <si>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</si>
  <si>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</si>
  <si>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</si>
  <si>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</si>
  <si>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</si>
  <si>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</si>
  <si>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</si>
  <si>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</si>
  <si>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</si>
  <si>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</si>
  <si>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</si>
  <si>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</si>
  <si>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</si>
  <si>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</si>
  <si>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</si>
  <si>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</si>
  <si>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</si>
  <si>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</si>
  <si>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</si>
  <si>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</si>
  <si>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</si>
  <si>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</si>
  <si>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</si>
  <si>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</si>
  <si>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</si>
  <si>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</si>
  <si>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</si>
  <si>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</si>
  <si>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</si>
  <si>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</si>
  <si>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</si>
  <si>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</si>
  <si>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</si>
  <si>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</si>
  <si>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</si>
  <si>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</si>
  <si>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</si>
  <si>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</si>
  <si>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</si>
  <si>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</si>
  <si>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</si>
  <si>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</si>
  <si>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</si>
  <si>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</si>
  <si>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</si>
  <si>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</si>
  <si>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</si>
  <si>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</si>
  <si>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</si>
  <si>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</si>
  <si>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</si>
  <si>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</si>
  <si>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</si>
  <si>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</si>
  <si>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</si>
  <si>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</si>
  <si>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</si>
  <si>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</si>
  <si>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</si>
  <si>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</si>
  <si>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</si>
  <si>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</si>
  <si>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</si>
  <si>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</si>
  <si>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</si>
  <si>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</si>
  <si>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</si>
  <si>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</si>
  <si>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</si>
  <si>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</si>
  <si>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</si>
  <si>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</si>
  <si>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</si>
  <si>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</si>
  <si>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</si>
  <si>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</si>
  <si>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</si>
  <si>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</si>
  <si>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</si>
  <si>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</si>
  <si>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</si>
  <si>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</si>
  <si>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</si>
  <si>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</si>
  <si>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</si>
  <si>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</si>
  <si>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</si>
  <si>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</si>
  <si>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</si>
  <si>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</si>
  <si>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</si>
  <si>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</si>
  <si>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</si>
  <si>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</si>
  <si>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</si>
  <si>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</si>
  <si>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</si>
  <si>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</si>
  <si>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</si>
  <si>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</si>
  <si>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</si>
  <si>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</si>
  <si>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</si>
  <si>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</si>
  <si>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</si>
  <si>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</si>
  <si>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</si>
  <si>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</si>
  <si>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</si>
  <si>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</si>
  <si>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</si>
  <si>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</si>
  <si>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</si>
  <si>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</si>
  <si>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</si>
  <si>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</si>
  <si>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</si>
  <si>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</si>
  <si>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</si>
  <si>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</si>
  <si>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</si>
  <si>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</si>
  <si>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</si>
  <si>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</si>
  <si>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</si>
  <si>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</si>
  <si>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</si>
  <si>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</si>
  <si>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</si>
  <si>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</si>
  <si>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</si>
  <si>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</si>
  <si>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</si>
  <si>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</si>
  <si>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</si>
  <si>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</si>
  <si>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</si>
  <si>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</si>
  <si>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</si>
  <si>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</si>
  <si>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</si>
  <si>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</si>
  <si>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</si>
  <si>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</si>
  <si>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</si>
  <si>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</si>
  <si>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</si>
  <si>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</si>
  <si>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</si>
  <si>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</si>
  <si>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</si>
  <si>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</si>
  <si>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</si>
  <si>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</si>
  <si>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</si>
  <si>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</si>
  <si>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</si>
  <si>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</si>
  <si>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</si>
  <si>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</si>
  <si>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</si>
  <si>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</si>
  <si>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</si>
  <si>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</si>
  <si>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</si>
  <si>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</si>
  <si>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</si>
  <si>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</si>
  <si>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</si>
  <si>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</si>
  <si>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</si>
  <si>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</si>
  <si>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</si>
  <si>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</si>
  <si>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</si>
  <si>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</si>
  <si>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</si>
  <si>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</si>
  <si>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</si>
  <si>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</si>
  <si>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</si>
  <si>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</si>
  <si>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</si>
  <si>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</si>
  <si>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</si>
  <si>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</si>
  <si>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</si>
  <si>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</si>
  <si>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</si>
  <si>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</si>
  <si>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</si>
  <si>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</si>
  <si>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</si>
  <si>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</si>
  <si>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</si>
  <si>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</si>
  <si>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</si>
  <si>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</si>
  <si>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</si>
  <si>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</si>
  <si>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</si>
  <si>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</si>
  <si>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</si>
  <si>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</si>
  <si>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</si>
  <si>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</si>
  <si>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</si>
  <si>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</si>
  <si>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</si>
  <si>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</si>
  <si>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</si>
  <si>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</si>
  <si>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</si>
  <si>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</si>
  <si>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</si>
  <si>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</si>
  <si>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</si>
  <si>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</si>
  <si>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</si>
  <si>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</si>
  <si>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</si>
  <si>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</si>
  <si>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</si>
  <si>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</si>
  <si>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</si>
  <si>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</si>
  <si>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</si>
  <si>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</si>
  <si>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</si>
  <si>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</si>
  <si>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</si>
  <si>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</si>
  <si>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</si>
  <si>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</si>
  <si>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</si>
  <si>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</si>
  <si>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</si>
  <si>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</si>
  <si>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</si>
  <si>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</si>
  <si>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</si>
  <si>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</si>
  <si>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</si>
  <si>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</si>
  <si>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</si>
  <si>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</si>
  <si>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</si>
  <si>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</si>
  <si>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</si>
  <si>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</si>
  <si>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</si>
  <si>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</si>
  <si>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</si>
  <si>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</si>
  <si>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</si>
  <si>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</si>
  <si>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</si>
  <si>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</si>
  <si>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</si>
  <si>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</si>
  <si>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</si>
  <si>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</si>
  <si>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</si>
  <si>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</si>
  <si>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</si>
  <si>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</si>
  <si>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</si>
  <si>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</si>
  <si>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</si>
  <si>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</si>
  <si>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</si>
  <si>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</si>
  <si>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</si>
  <si>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</si>
  <si>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</si>
  <si>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</si>
  <si>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</si>
  <si>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</si>
  <si>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</si>
  <si>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</si>
  <si>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</si>
  <si>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</si>
  <si>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</si>
  <si>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</si>
  <si>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</si>
  <si>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</si>
  <si>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</si>
  <si>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</si>
  <si>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</si>
  <si>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</si>
  <si>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</si>
  <si>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</si>
  <si>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</si>
  <si>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</si>
  <si>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</si>
  <si>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</si>
  <si>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</si>
  <si>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</si>
  <si>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</si>
  <si>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</si>
  <si>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</si>
  <si>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</si>
  <si>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</si>
  <si>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</si>
  <si>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</si>
  <si>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</si>
  <si>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</si>
  <si>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</si>
  <si>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</si>
  <si>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</si>
  <si>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</si>
  <si>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</si>
  <si>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</si>
  <si>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</si>
  <si>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</si>
  <si>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</si>
  <si>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</si>
  <si>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</si>
  <si>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</si>
  <si>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</si>
  <si>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</si>
  <si>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</si>
  <si>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</si>
  <si>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</si>
  <si>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</si>
  <si>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</si>
  <si>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</si>
  <si>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</si>
  <si>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</si>
  <si>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</si>
  <si>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</si>
  <si>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</si>
  <si>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</si>
  <si>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</si>
  <si>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</si>
  <si>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</si>
  <si>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</si>
  <si>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</si>
  <si>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</si>
  <si>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</si>
  <si>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</si>
  <si>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</si>
  <si>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</si>
  <si>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</si>
  <si>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</si>
  <si>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</si>
  <si>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</si>
  <si>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</si>
  <si>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</si>
  <si>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</si>
  <si>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</si>
  <si>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</si>
  <si>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</si>
  <si>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</si>
  <si>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</si>
  <si>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</si>
  <si>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</si>
  <si>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</si>
  <si>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</si>
  <si>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</si>
  <si>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</si>
  <si>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</si>
  <si>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</si>
  <si>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</si>
  <si>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</si>
  <si>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</si>
  <si>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</si>
  <si>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</si>
  <si>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</si>
  <si>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</si>
  <si>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</si>
  <si>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</si>
  <si>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</si>
  <si>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</si>
  <si>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</si>
  <si>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</si>
  <si>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</si>
  <si>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</si>
  <si>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</si>
  <si>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</si>
  <si>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</si>
  <si>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</si>
  <si>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</si>
  <si>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</si>
  <si>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</si>
  <si>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</si>
  <si>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</si>
  <si>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</si>
  <si>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</si>
  <si>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</si>
  <si>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</si>
  <si>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</si>
  <si>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</si>
  <si>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</si>
  <si>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</si>
  <si>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</si>
  <si>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</si>
  <si>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</si>
  <si>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</si>
  <si>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</si>
  <si>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</si>
  <si>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</si>
  <si>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</si>
  <si>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</si>
  <si>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</si>
  <si>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</si>
  <si>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</si>
  <si>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</si>
  <si>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</si>
  <si>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</si>
  <si>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</si>
  <si>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</si>
  <si>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</si>
  <si>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</si>
  <si>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</si>
  <si>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</si>
  <si>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</si>
  <si>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</si>
  <si>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</si>
  <si>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</si>
  <si>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</si>
  <si>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</si>
  <si>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</si>
  <si>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</si>
  <si>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</si>
  <si>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</si>
  <si>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</si>
  <si>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</si>
  <si>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</si>
  <si>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</si>
  <si>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</si>
  <si>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</si>
  <si>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</si>
  <si>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</si>
  <si>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</si>
  <si>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</si>
  <si>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</si>
  <si>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</si>
  <si>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</si>
  <si>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</si>
  <si>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</si>
  <si>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</si>
  <si>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</si>
  <si>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</si>
  <si>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</si>
  <si>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</si>
  <si>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</si>
  <si>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</si>
  <si>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</si>
  <si>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</si>
  <si>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</si>
  <si>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</si>
  <si>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</si>
  <si>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</si>
  <si>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</si>
  <si>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</si>
  <si>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</si>
  <si>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</si>
  <si>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</si>
  <si>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</si>
  <si>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</si>
  <si>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</si>
  <si>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</si>
  <si>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</si>
  <si>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</si>
  <si>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</si>
  <si>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</si>
  <si>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</si>
  <si>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</si>
  <si>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</si>
  <si>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</si>
  <si>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</si>
  <si>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</si>
  <si>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</si>
  <si>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</si>
  <si>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</si>
  <si>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</si>
  <si>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</si>
  <si>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</si>
  <si>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</si>
  <si>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</si>
  <si>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</si>
  <si>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</si>
  <si>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</si>
  <si>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</si>
  <si>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</si>
  <si>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</si>
  <si>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</si>
  <si>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</si>
  <si>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</si>
  <si>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</si>
  <si>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</si>
  <si>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</si>
  <si>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</si>
  <si>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</si>
  <si>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</si>
  <si>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</si>
  <si>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</si>
  <si>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</si>
  <si>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</si>
  <si>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</si>
  <si>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</si>
  <si>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</si>
  <si>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</si>
  <si>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</si>
  <si>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</si>
  <si>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</si>
  <si>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</si>
  <si>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</si>
  <si>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</si>
  <si>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</si>
  <si>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</si>
  <si>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</si>
  <si>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</si>
  <si>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</si>
  <si>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</si>
  <si>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</si>
  <si>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</si>
  <si>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</si>
  <si>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</si>
  <si>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</si>
  <si>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</si>
  <si>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</si>
  <si>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</si>
  <si>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</si>
  <si>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</si>
  <si>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</si>
  <si>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</si>
  <si>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</si>
  <si>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</si>
  <si>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</si>
  <si>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</si>
  <si>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</si>
  <si>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</si>
  <si>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</si>
  <si>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</si>
  <si>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</si>
  <si>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</si>
  <si>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</si>
  <si>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</si>
  <si>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</si>
  <si>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</si>
  <si>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</si>
  <si>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</si>
  <si>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</si>
  <si>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</si>
  <si>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</si>
  <si>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</si>
  <si>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</si>
  <si>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</si>
  <si>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</si>
  <si>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</si>
  <si>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</si>
  <si>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</si>
  <si>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</si>
  <si>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</si>
  <si>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</si>
  <si>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</si>
  <si>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</si>
  <si>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</si>
  <si>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</si>
  <si>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</si>
  <si>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</si>
  <si>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</si>
  <si>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</si>
  <si>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</si>
  <si>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</si>
  <si>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</si>
  <si>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</si>
  <si>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</si>
  <si>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</si>
  <si>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</si>
  <si>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</si>
  <si>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</si>
  <si>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</si>
  <si>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</si>
  <si>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</si>
  <si>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</si>
  <si>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</si>
  <si>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</si>
  <si>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</si>
  <si>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</si>
  <si>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</si>
  <si>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</si>
  <si>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</si>
  <si>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</si>
  <si>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</si>
  <si>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</si>
  <si>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</si>
  <si>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</si>
  <si>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</si>
  <si>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</si>
  <si>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</si>
  <si>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</si>
  <si>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</si>
  <si>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</si>
  <si>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</si>
  <si>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</si>
  <si>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</si>
  <si>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</si>
  <si>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</si>
  <si>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</si>
  <si>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</si>
  <si>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</si>
  <si>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</si>
  <si>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</si>
  <si>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</si>
  <si>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</si>
  <si>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</si>
  <si>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</si>
  <si>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</si>
  <si>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</si>
  <si>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</si>
  <si>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</si>
  <si>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</si>
  <si>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</si>
  <si>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</si>
  <si>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</si>
  <si>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</si>
  <si>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</si>
  <si>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</si>
  <si>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</si>
  <si>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</si>
  <si>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</si>
  <si>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</si>
  <si>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</si>
  <si>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</si>
  <si>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</si>
  <si>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</si>
  <si>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</si>
  <si>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</si>
  <si>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</si>
  <si>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</si>
  <si>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</si>
  <si>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</si>
  <si>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</si>
  <si>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</si>
  <si>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</si>
  <si>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</si>
  <si>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</si>
  <si>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</si>
  <si>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</si>
  <si>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</si>
  <si>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</si>
  <si>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</si>
  <si>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</si>
  <si>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</si>
  <si>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</si>
  <si>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</si>
  <si>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</si>
  <si>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</si>
  <si>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</si>
  <si>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</si>
  <si>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</si>
  <si>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</si>
  <si>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</si>
  <si>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</si>
  <si>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</si>
  <si>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</si>
  <si>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</si>
  <si>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</si>
  <si>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</si>
  <si>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</si>
  <si>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</si>
  <si>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</si>
  <si>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</si>
  <si>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</si>
  <si>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</si>
  <si>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</si>
  <si>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</si>
  <si>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</si>
  <si>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</si>
  <si>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</si>
  <si>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</si>
  <si>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</si>
  <si>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</si>
  <si>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</si>
  <si>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</si>
  <si>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</si>
  <si>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</si>
  <si>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</si>
  <si>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</si>
  <si>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</si>
  <si>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</si>
  <si>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</si>
  <si>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</si>
  <si>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</si>
  <si>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</si>
  <si>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</si>
  <si>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</si>
  <si>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</si>
  <si>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</si>
  <si>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</si>
  <si>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</si>
  <si>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</si>
  <si>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</si>
  <si>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</si>
  <si>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</si>
  <si>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</si>
  <si>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</si>
  <si>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</si>
  <si>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</si>
  <si>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</si>
  <si>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</si>
  <si>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</si>
  <si>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</si>
  <si>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</si>
  <si>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</si>
  <si>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</si>
  <si>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</si>
  <si>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</si>
  <si>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</si>
  <si>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</si>
  <si>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</si>
  <si>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</si>
  <si>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</si>
  <si>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</si>
  <si>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</si>
  <si>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</si>
  <si>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</si>
  <si>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</si>
  <si>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</si>
  <si>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</si>
  <si>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</si>
  <si>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</si>
  <si>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</si>
  <si>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</si>
  <si>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</si>
  <si>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</si>
  <si>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</si>
  <si>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</si>
  <si>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</si>
  <si>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</si>
  <si>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</si>
  <si>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</si>
  <si>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</si>
  <si>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</si>
  <si>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</si>
  <si>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</si>
  <si>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</si>
  <si>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</si>
  <si>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</si>
  <si>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</si>
  <si>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</si>
  <si>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</si>
  <si>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</si>
  <si>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</si>
  <si>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</si>
  <si>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</si>
  <si>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</si>
  <si>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</si>
  <si>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</si>
  <si>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</si>
  <si>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</si>
  <si>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</si>
  <si>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</si>
  <si>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</si>
  <si>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</si>
  <si>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</si>
  <si>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</si>
  <si>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</si>
  <si>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</si>
  <si>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</si>
  <si>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</si>
  <si>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</si>
  <si>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</si>
  <si>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</si>
  <si>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</si>
  <si>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</si>
  <si>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</si>
  <si>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</si>
  <si>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</si>
  <si>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</si>
  <si>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</si>
  <si>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</si>
  <si>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</si>
  <si>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</si>
  <si>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</si>
  <si>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</si>
  <si>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</si>
  <si>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</si>
  <si>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</si>
  <si>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</si>
  <si>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</si>
  <si>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</si>
  <si>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</si>
  <si>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</si>
  <si>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</si>
  <si>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</si>
  <si>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</si>
  <si>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</si>
  <si>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</si>
  <si>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</si>
  <si>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</si>
  <si>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</si>
  <si>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</si>
  <si>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</si>
  <si>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</si>
  <si>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</si>
  <si>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</si>
  <si>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</si>
  <si>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</si>
  <si>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</si>
  <si>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</si>
  <si>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</si>
  <si>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</si>
  <si>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</si>
  <si>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</si>
  <si>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</si>
  <si>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</si>
  <si>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</si>
  <si>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</si>
  <si>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</si>
  <si>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</si>
  <si>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</si>
  <si>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</si>
  <si>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</si>
  <si>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</si>
  <si>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</si>
  <si>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</si>
  <si>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</si>
  <si>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</si>
  <si>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</si>
  <si>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</si>
  <si>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</si>
  <si>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</si>
  <si>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</si>
  <si>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</si>
  <si>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</si>
  <si>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</si>
  <si>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</si>
  <si>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</si>
  <si>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</si>
  <si>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</si>
  <si>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</si>
  <si>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</si>
  <si>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</si>
  <si>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</si>
  <si>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</si>
  <si>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</si>
  <si>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</si>
  <si>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</si>
  <si>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</si>
  <si>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</si>
  <si>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</si>
  <si>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</si>
  <si>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</si>
  <si>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</si>
  <si>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</si>
  <si>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</si>
  <si>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</si>
  <si>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</si>
  <si>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</si>
  <si>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</si>
  <si>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</si>
  <si>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</si>
  <si>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</si>
  <si>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</si>
  <si>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</si>
  <si>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</si>
  <si>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</si>
  <si>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</si>
  <si>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</si>
  <si>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</si>
  <si>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</si>
  <si>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</si>
  <si>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</si>
  <si>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</si>
  <si>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</si>
  <si>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</si>
  <si>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</si>
  <si>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</si>
  <si>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</si>
  <si>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</si>
  <si>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</si>
  <si>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</si>
  <si>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</si>
  <si>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</si>
  <si>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</si>
  <si>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</si>
  <si>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</si>
  <si>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</si>
  <si>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</si>
  <si>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</si>
  <si>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</si>
  <si>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</si>
  <si>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</si>
  <si>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</si>
  <si>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</si>
  <si>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</si>
  <si>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</si>
  <si>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</si>
  <si>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</si>
  <si>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</si>
  <si>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</si>
  <si>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</si>
  <si>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</si>
  <si>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</si>
  <si>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</si>
  <si>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</si>
  <si>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</si>
  <si>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</si>
  <si>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</si>
  <si>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</si>
  <si>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</si>
  <si>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</si>
  <si>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</si>
  <si>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</si>
  <si>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</si>
  <si>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</si>
  <si>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</si>
  <si>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</si>
  <si>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</si>
  <si>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</si>
  <si>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</si>
  <si>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</si>
  <si>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</si>
  <si>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</si>
  <si>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</si>
  <si>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</si>
  <si>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</si>
  <si>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</si>
  <si>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</si>
  <si>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</si>
  <si>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</si>
  <si>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</si>
  <si>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</si>
  <si>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</si>
  <si>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</si>
  <si>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</si>
  <si>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</si>
  <si>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</si>
  <si>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</si>
  <si>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</si>
  <si>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</si>
  <si>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</si>
  <si>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</si>
  <si>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</si>
  <si>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</si>
  <si>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</si>
  <si>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</si>
  <si>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</si>
  <si>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</si>
  <si>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</si>
  <si>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</si>
  <si>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</si>
  <si>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</si>
  <si>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</si>
  <si>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</si>
  <si>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</si>
  <si>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</si>
  <si>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</si>
  <si>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</si>
  <si>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</si>
  <si>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</si>
  <si>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</si>
  <si>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</si>
  <si>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</si>
  <si>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</si>
  <si>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</si>
  <si>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</si>
  <si>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</si>
  <si>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</si>
  <si>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</si>
  <si>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</si>
  <si>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</si>
  <si>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</si>
  <si>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</si>
  <si>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</si>
  <si>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</si>
  <si>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</si>
  <si>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</si>
  <si>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</si>
  <si>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</si>
  <si>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</si>
  <si>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</si>
  <si>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</si>
  <si>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</si>
  <si>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</si>
  <si>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</si>
  <si>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</si>
  <si>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</si>
  <si>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</si>
  <si>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</si>
  <si>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</si>
  <si>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</si>
  <si>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</si>
  <si>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</si>
  <si>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</si>
  <si>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</si>
  <si>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</si>
  <si>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</si>
  <si>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</si>
  <si>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</si>
  <si>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</si>
  <si>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</si>
  <si>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</si>
  <si>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</si>
  <si>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</si>
  <si>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</si>
  <si>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</si>
  <si>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</si>
  <si>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</si>
  <si>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</si>
  <si>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</si>
  <si>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</si>
  <si>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</si>
  <si>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</si>
  <si>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</si>
  <si>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</si>
  <si>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</si>
  <si>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</si>
  <si>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</si>
  <si>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</si>
  <si>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</si>
  <si>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</si>
  <si>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</si>
  <si>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</si>
  <si>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</si>
  <si>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</si>
  <si>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</si>
  <si>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</si>
  <si>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</si>
  <si>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</si>
  <si>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</si>
  <si>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</si>
  <si>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</si>
  <si>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</si>
  <si>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</si>
  <si>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</si>
  <si>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</si>
  <si>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</si>
  <si>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</si>
  <si>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</si>
  <si>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</si>
  <si>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</si>
  <si>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</si>
  <si>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</si>
  <si>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</si>
  <si>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</si>
  <si>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</si>
  <si>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</si>
  <si>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</si>
  <si>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</si>
  <si>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</si>
  <si>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</si>
  <si>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</si>
  <si>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</si>
  <si>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</si>
  <si>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</si>
  <si>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</si>
  <si>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</si>
  <si>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</si>
  <si>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</si>
  <si>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</si>
  <si>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</si>
  <si>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</si>
  <si>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</si>
  <si>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</si>
  <si>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</si>
  <si>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</si>
  <si>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</si>
  <si>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</si>
  <si>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</si>
  <si>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</si>
  <si>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</si>
  <si>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</si>
  <si>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</si>
  <si>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</si>
  <si>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</si>
  <si>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</si>
  <si>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</si>
  <si>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</si>
  <si>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</si>
  <si>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</si>
  <si>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</si>
  <si>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</si>
  <si>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</si>
  <si>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</si>
  <si>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</si>
  <si>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</si>
  <si>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</si>
  <si>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</si>
  <si>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</si>
  <si>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</si>
  <si>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</si>
  <si>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</si>
  <si>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</si>
  <si>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</si>
  <si>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</si>
  <si>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</si>
  <si>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</si>
  <si>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</si>
  <si>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</si>
  <si>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</si>
  <si>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</si>
  <si>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</si>
  <si>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</si>
  <si>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</si>
  <si>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</si>
  <si>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</si>
  <si>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</si>
  <si>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</si>
  <si>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</si>
  <si>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</si>
  <si>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</si>
  <si>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</si>
  <si>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</si>
  <si>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</si>
  <si>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</si>
  <si>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</si>
  <si>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</si>
  <si>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</si>
  <si>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</si>
  <si>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</si>
  <si>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</si>
  <si>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</si>
  <si>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</si>
  <si>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</si>
  <si>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</si>
  <si>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</si>
  <si>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</si>
  <si>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</si>
  <si>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</si>
  <si>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</si>
  <si>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</si>
  <si>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</si>
  <si>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</si>
  <si>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</si>
  <si>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</si>
  <si>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</si>
  <si>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</si>
  <si>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</si>
  <si>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</si>
  <si>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</si>
  <si>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</si>
  <si>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</si>
  <si>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</si>
  <si>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</si>
  <si>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</si>
  <si>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</si>
  <si>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</si>
  <si>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</si>
  <si>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</si>
  <si>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</si>
  <si>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</si>
  <si>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</si>
  <si>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</si>
  <si>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</si>
  <si>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</si>
  <si>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</si>
  <si>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</si>
  <si>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</si>
  <si>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</si>
  <si>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</si>
  <si>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</si>
  <si>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</si>
  <si>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</si>
  <si>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</si>
  <si>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</si>
  <si>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</si>
  <si>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</si>
  <si>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</si>
  <si>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</si>
  <si>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</si>
  <si>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</si>
  <si>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</si>
  <si>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</si>
  <si>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</si>
  <si>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</si>
  <si>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</si>
  <si>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</si>
  <si>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</si>
  <si>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</si>
  <si>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</si>
  <si>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</si>
  <si>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</si>
  <si>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</si>
  <si>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</si>
  <si>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</si>
  <si>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</si>
  <si>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</si>
  <si>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</si>
  <si>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</si>
  <si>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</si>
  <si>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</si>
  <si>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</si>
  <si>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</si>
  <si>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</si>
  <si>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</si>
  <si>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</si>
  <si>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</si>
  <si>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</si>
  <si>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</si>
  <si>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</si>
  <si>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</si>
  <si>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</si>
  <si>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</si>
  <si>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</si>
  <si>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</si>
  <si>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</si>
  <si>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</si>
  <si>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</si>
  <si>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</si>
  <si>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</si>
  <si>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</si>
  <si>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</si>
  <si>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</si>
  <si>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</si>
  <si>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</si>
  <si>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</si>
  <si>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</si>
  <si>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</si>
  <si>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</si>
  <si>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</si>
  <si>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</si>
  <si>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</si>
  <si>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</si>
  <si>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</si>
  <si>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</si>
  <si>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</si>
  <si>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</si>
  <si>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</si>
  <si>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</si>
  <si>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</si>
  <si>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</si>
  <si>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</si>
  <si>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</si>
  <si>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</si>
  <si>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</si>
  <si>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</si>
  <si>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</si>
  <si>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</si>
  <si>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</si>
  <si>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</si>
  <si>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</si>
  <si>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</si>
  <si>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</si>
  <si>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</si>
  <si>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</si>
  <si>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</si>
  <si>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</si>
  <si>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</si>
  <si>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</si>
  <si>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</si>
  <si>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</si>
  <si>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</si>
  <si>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</si>
  <si>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</si>
  <si>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</si>
  <si>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</si>
  <si>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</si>
  <si>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</si>
  <si>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</si>
  <si>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</si>
  <si>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</si>
  <si>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</si>
  <si>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</si>
  <si>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</si>
  <si>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</si>
  <si>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</si>
  <si>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</si>
  <si>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</si>
  <si>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</si>
  <si>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</si>
  <si>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</si>
  <si>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</si>
  <si>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</si>
  <si>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</si>
  <si>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</si>
  <si>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</si>
  <si>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</si>
  <si>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</si>
  <si>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</si>
  <si>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</si>
  <si>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</si>
  <si>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</si>
  <si>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</si>
  <si>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</si>
  <si>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</si>
  <si>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</si>
  <si>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</si>
  <si>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</si>
  <si>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</si>
  <si>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</si>
  <si>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</si>
  <si>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</si>
  <si>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</si>
  <si>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</si>
  <si>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</si>
  <si>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</si>
  <si>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</si>
  <si>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</si>
  <si>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</si>
  <si>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</si>
  <si>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</si>
  <si>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</si>
  <si>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</si>
  <si>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</si>
  <si>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</si>
  <si>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</si>
  <si>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</si>
  <si>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</si>
  <si>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</si>
  <si>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</si>
  <si>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</si>
  <si>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</si>
  <si>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</si>
  <si>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</si>
  <si>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</si>
  <si>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</si>
  <si>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</si>
  <si>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</si>
  <si>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</si>
  <si>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</si>
  <si>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</si>
  <si>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</si>
  <si>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</si>
  <si>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</si>
  <si>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</si>
  <si>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</si>
  <si>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</si>
  <si>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</si>
  <si>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</si>
  <si>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</si>
  <si>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</si>
  <si>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</si>
  <si>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</si>
  <si>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</si>
  <si>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</si>
  <si>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</si>
  <si>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</si>
  <si>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</si>
  <si>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</si>
  <si>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</si>
  <si>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</si>
  <si>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</si>
  <si>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</si>
  <si>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</si>
  <si>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</si>
  <si>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</si>
  <si>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</si>
  <si>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</si>
  <si>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</si>
  <si>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</si>
  <si>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</si>
  <si>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</si>
  <si>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</si>
  <si>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</si>
  <si>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</si>
  <si>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</si>
  <si>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</si>
  <si>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</si>
  <si>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</si>
  <si>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</si>
  <si>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</si>
  <si>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</si>
  <si>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</si>
  <si>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</si>
  <si>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</si>
  <si>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</si>
  <si>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</si>
  <si>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</si>
  <si>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</si>
  <si>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</si>
  <si>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</si>
  <si>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</si>
  <si>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</si>
  <si>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</si>
  <si>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</si>
  <si>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</si>
  <si>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</si>
  <si>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</si>
  <si>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</si>
  <si>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</si>
  <si>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</si>
  <si>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</si>
  <si>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</si>
  <si>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</si>
  <si>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</si>
  <si>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</si>
  <si>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</si>
  <si>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</si>
  <si>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</si>
  <si>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</si>
  <si>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</si>
  <si>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</si>
  <si>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</si>
  <si>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</si>
  <si>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</si>
  <si>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</si>
  <si>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</si>
  <si>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</si>
  <si>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</si>
  <si>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</si>
  <si>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</si>
  <si>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</si>
  <si>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</si>
  <si>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</si>
  <si>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</si>
  <si>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</si>
  <si>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</si>
  <si>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</si>
  <si>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</si>
  <si>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</si>
  <si>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</si>
  <si>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</si>
  <si>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</si>
  <si>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</si>
  <si>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</si>
  <si>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</si>
  <si>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</si>
  <si>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</si>
  <si>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</si>
  <si>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</si>
  <si>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</si>
  <si>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</si>
  <si>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</si>
  <si>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</si>
  <si>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</si>
  <si>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</si>
  <si>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</si>
  <si>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</si>
  <si>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</si>
  <si>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</si>
  <si>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</si>
  <si>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</si>
  <si>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</si>
  <si>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</si>
  <si>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</si>
  <si>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</si>
  <si>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</si>
  <si>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</si>
  <si>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</si>
  <si>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</si>
  <si>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</si>
  <si>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</si>
  <si>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</si>
  <si>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</si>
  <si>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</si>
  <si>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</si>
  <si>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</si>
  <si>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</si>
  <si>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</si>
  <si>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</si>
  <si>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</si>
  <si>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</si>
  <si>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</si>
  <si>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</si>
  <si>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</si>
  <si>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</si>
  <si>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</si>
  <si>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</si>
  <si>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</si>
  <si>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</si>
  <si>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</si>
  <si>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</si>
  <si>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</si>
  <si>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</si>
  <si>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</si>
  <si>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</si>
  <si>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</si>
  <si>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</si>
  <si>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</si>
  <si>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</si>
  <si>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</si>
  <si>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</si>
  <si>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</si>
  <si>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</si>
  <si>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</si>
  <si>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</si>
  <si>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</si>
  <si>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</si>
  <si>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</si>
  <si>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</si>
  <si>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</si>
  <si>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</si>
  <si>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</si>
  <si>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</si>
  <si>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</si>
  <si>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</si>
  <si>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</si>
  <si>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</si>
  <si>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</si>
  <si>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</si>
  <si>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</si>
  <si>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</si>
  <si>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</si>
  <si>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</si>
  <si>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</si>
  <si>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</si>
  <si>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</si>
  <si>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</si>
  <si>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</si>
  <si>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</si>
  <si>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</si>
  <si>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</si>
  <si>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</si>
  <si>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</si>
  <si>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</si>
  <si>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</si>
  <si>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</si>
  <si>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</si>
  <si>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</si>
  <si>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</si>
  <si>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</si>
  <si>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</si>
  <si>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</si>
  <si>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</si>
  <si>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</si>
  <si>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</si>
  <si>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</si>
  <si>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</si>
  <si>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</si>
  <si>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</si>
  <si>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</si>
  <si>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</si>
  <si>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</si>
  <si>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</si>
  <si>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</si>
  <si>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</si>
  <si>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</si>
  <si>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</si>
  <si>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</si>
  <si>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</si>
  <si>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</si>
  <si>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</si>
  <si>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</si>
  <si>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</si>
  <si>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</si>
  <si>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</si>
  <si>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</si>
  <si>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</si>
  <si>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</si>
  <si>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</si>
  <si>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</si>
  <si>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</si>
  <si>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</si>
  <si>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</si>
  <si>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</si>
  <si>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</si>
  <si>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</si>
  <si>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</si>
  <si>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</si>
  <si>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</si>
  <si>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</si>
  <si>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</si>
  <si>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</si>
  <si>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</si>
  <si>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</si>
  <si>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</si>
  <si>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</si>
  <si>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</si>
  <si>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</si>
  <si>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</si>
  <si>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</si>
  <si>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</si>
  <si>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</si>
  <si>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</si>
  <si>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</si>
  <si>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</si>
  <si>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</si>
  <si>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</si>
  <si>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</si>
  <si>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</si>
  <si>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</si>
  <si>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</si>
  <si>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</si>
  <si>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</si>
  <si>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</si>
  <si>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</si>
  <si>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</si>
  <si>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</si>
  <si>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</si>
  <si>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</si>
  <si>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</si>
  <si>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</si>
  <si>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</si>
  <si>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</si>
  <si>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</si>
  <si>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</si>
  <si>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</si>
  <si>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</si>
  <si>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</si>
  <si>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</si>
  <si>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</si>
  <si>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</si>
  <si>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</si>
  <si>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</si>
  <si>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</si>
  <si>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</si>
  <si>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</si>
  <si>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</si>
  <si>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</si>
  <si>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</si>
  <si>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</si>
  <si>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</si>
  <si>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</si>
  <si>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</si>
  <si>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</si>
  <si>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</si>
  <si>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</si>
  <si>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</si>
  <si>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</si>
  <si>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</si>
  <si>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</si>
  <si>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</si>
  <si>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</si>
  <si>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</si>
  <si>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</si>
  <si>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</si>
  <si>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</si>
  <si>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</si>
  <si>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</si>
  <si>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</si>
  <si>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</si>
  <si>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</si>
  <si>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</si>
  <si>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</si>
  <si>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</si>
  <si>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</si>
  <si>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</si>
  <si>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</si>
  <si>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</si>
  <si>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</si>
  <si>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</si>
  <si>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</si>
  <si>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</si>
  <si>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</si>
  <si>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</si>
  <si>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</si>
  <si>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</si>
  <si>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</si>
  <si>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</si>
  <si>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</si>
  <si>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</si>
  <si>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</si>
  <si>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</si>
  <si>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</si>
  <si>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</si>
  <si>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</si>
  <si>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</si>
  <si>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</si>
  <si>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</si>
  <si>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</si>
  <si>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</si>
  <si>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</si>
  <si>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</si>
  <si>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</si>
  <si>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</si>
  <si>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</si>
  <si>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</si>
  <si>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</si>
  <si>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</si>
  <si>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</si>
  <si>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</si>
  <si>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</si>
  <si>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</si>
  <si>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</si>
  <si>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</si>
  <si>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</si>
  <si>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</si>
  <si>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</si>
  <si>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</si>
  <si>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</si>
  <si>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</si>
  <si>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</si>
  <si>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</si>
  <si>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</si>
  <si>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</si>
  <si>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</si>
  <si>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</si>
  <si>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</si>
  <si>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</si>
  <si>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</si>
  <si>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</si>
  <si>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</si>
  <si>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</si>
  <si>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</si>
  <si>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</si>
  <si>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</si>
  <si>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</si>
  <si>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</si>
  <si>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</si>
  <si>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</si>
  <si>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</si>
  <si>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</si>
  <si>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</si>
  <si>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</si>
  <si>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</si>
  <si>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</si>
  <si>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</si>
  <si>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</si>
  <si>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</si>
  <si>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</si>
  <si>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</si>
  <si>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</si>
  <si>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</si>
  <si>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</si>
  <si>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</si>
  <si>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</si>
  <si>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</si>
  <si>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</si>
  <si>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</si>
  <si>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</si>
  <si>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</si>
  <si>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</si>
  <si>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</si>
  <si>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</si>
  <si>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</si>
  <si>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</si>
  <si>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</si>
  <si>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</si>
  <si>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</si>
  <si>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</si>
  <si>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</si>
  <si>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</si>
  <si>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</si>
  <si>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</si>
  <si>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</si>
  <si>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</si>
  <si>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</si>
  <si>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</si>
  <si>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</si>
  <si>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</si>
  <si>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</si>
  <si>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</si>
  <si>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</si>
  <si>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</si>
  <si>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</si>
  <si>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</si>
  <si>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</si>
  <si>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</si>
  <si>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</si>
  <si>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</si>
  <si>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</si>
  <si>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</si>
  <si>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</si>
  <si>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</si>
  <si>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</si>
  <si>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</si>
  <si>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</si>
  <si>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</si>
  <si>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</si>
  <si>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</si>
  <si>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</si>
  <si>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</si>
  <si>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</si>
  <si>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</si>
  <si>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</si>
  <si>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</si>
  <si>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</si>
  <si>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</si>
  <si>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</si>
  <si>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</si>
  <si>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</si>
  <si>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</si>
  <si>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</si>
  <si>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</si>
  <si>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</si>
  <si>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</si>
  <si>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</si>
  <si>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</si>
  <si>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</si>
  <si>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</si>
  <si>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</si>
  <si>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</si>
  <si>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</si>
  <si>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</si>
  <si>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</si>
  <si>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</si>
  <si>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</si>
  <si>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</si>
  <si>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</si>
  <si>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</si>
  <si>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</si>
  <si>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</si>
  <si>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</si>
  <si>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</si>
  <si>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</si>
  <si>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</si>
  <si>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</si>
  <si>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</si>
  <si>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</si>
  <si>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</si>
  <si>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</si>
  <si>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</si>
  <si>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</si>
  <si>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</si>
  <si>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</si>
  <si>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</si>
  <si>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</si>
  <si>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</si>
  <si>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</si>
  <si>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</si>
  <si>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</si>
  <si>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</si>
  <si>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</si>
  <si>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</si>
  <si>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</si>
  <si>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</si>
  <si>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</si>
  <si>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</si>
  <si>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</si>
  <si>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</si>
  <si>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</si>
  <si>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</si>
  <si>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</si>
  <si>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</si>
  <si>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</si>
  <si>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</si>
  <si>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</si>
  <si>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</si>
  <si>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</si>
  <si>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</si>
  <si>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</si>
  <si>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</si>
  <si>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</si>
  <si>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</si>
  <si>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</si>
  <si>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</si>
  <si>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</si>
  <si>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</si>
  <si>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</si>
  <si>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</si>
  <si>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</si>
  <si>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</si>
  <si>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</si>
  <si>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</si>
  <si>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</si>
  <si>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</si>
  <si>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</si>
  <si>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</si>
  <si>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</si>
  <si>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</si>
  <si>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</si>
  <si>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</si>
  <si>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</si>
  <si>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</si>
  <si>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</si>
  <si>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</si>
  <si>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</si>
  <si>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</si>
  <si>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</si>
  <si>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</si>
  <si>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</si>
  <si>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</si>
  <si>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</si>
  <si>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</si>
  <si>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</si>
  <si>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</si>
  <si>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</si>
  <si>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</si>
  <si>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</si>
  <si>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</si>
  <si>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</si>
  <si>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</si>
  <si>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</si>
  <si>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</si>
  <si>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</si>
  <si>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</si>
  <si>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</si>
  <si>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</si>
  <si>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</si>
  <si>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</si>
  <si>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</si>
  <si>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</si>
  <si>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</si>
  <si>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</si>
  <si>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</si>
  <si>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</si>
  <si>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</si>
  <si>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</si>
  <si>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</si>
  <si>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</si>
  <si>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</si>
  <si>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</si>
  <si>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</si>
  <si>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</si>
  <si>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</si>
  <si>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</si>
  <si>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</si>
  <si>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</si>
  <si>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</si>
  <si>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</si>
  <si>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</si>
  <si>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</si>
  <si>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</si>
  <si>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</si>
  <si>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</si>
  <si>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</si>
  <si>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</si>
  <si>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</si>
  <si>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</si>
  <si>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</si>
  <si>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</si>
  <si>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</si>
  <si>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</si>
  <si>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</si>
  <si>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</si>
  <si>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</si>
  <si>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</si>
  <si>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</si>
  <si>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</si>
  <si>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</si>
  <si>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</si>
  <si>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</si>
  <si>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</si>
  <si>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</si>
  <si>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</si>
  <si>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</si>
  <si>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</si>
  <si>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</si>
  <si>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</si>
  <si>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</si>
  <si>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</si>
  <si>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</si>
  <si>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</si>
  <si>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</si>
  <si>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</si>
  <si>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</si>
  <si>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</si>
  <si>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</si>
  <si>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</si>
  <si>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</si>
  <si>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</si>
  <si>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</si>
  <si>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</si>
  <si>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</si>
  <si>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</si>
  <si>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</si>
  <si>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</si>
  <si>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</si>
  <si>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</si>
  <si>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</si>
  <si>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</si>
  <si>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</si>
  <si>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</si>
  <si>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</si>
  <si>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</si>
  <si>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</si>
  <si>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</si>
  <si>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</si>
  <si>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</si>
  <si>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</si>
  <si>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</si>
  <si>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</si>
  <si>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</si>
  <si>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</si>
  <si>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</si>
  <si>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</si>
  <si>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</si>
  <si>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</si>
  <si>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</si>
  <si>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</si>
  <si>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</si>
  <si>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</si>
  <si>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</si>
  <si>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</si>
  <si>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</si>
  <si>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</si>
  <si>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</si>
  <si>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</si>
  <si>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</si>
  <si>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</si>
  <si>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</si>
  <si>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</si>
  <si>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</si>
  <si>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</si>
  <si>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</si>
  <si>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</si>
  <si>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</si>
  <si>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</si>
  <si>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</si>
  <si>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</si>
  <si>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</si>
  <si>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</si>
  <si>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</si>
  <si>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</si>
  <si>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</si>
  <si>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</si>
  <si>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</si>
  <si>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</si>
  <si>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</si>
  <si>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</si>
  <si>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</si>
  <si>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</si>
  <si>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</si>
  <si>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</si>
  <si>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</si>
  <si>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</si>
  <si>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</si>
  <si>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</si>
  <si>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</si>
  <si>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</si>
  <si>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</si>
  <si>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</si>
  <si>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</si>
  <si>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</si>
  <si>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</si>
  <si>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</si>
  <si>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</si>
  <si>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</si>
  <si>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</si>
  <si>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</si>
  <si>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</si>
  <si>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</si>
  <si>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</si>
  <si>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</si>
  <si>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</si>
  <si>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</si>
  <si>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</si>
  <si>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</si>
  <si>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</si>
  <si>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</si>
  <si>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</si>
  <si>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</si>
  <si>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</si>
  <si>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</si>
  <si>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</si>
  <si>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</si>
  <si>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</si>
  <si>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</si>
  <si>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</si>
  <si>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</si>
  <si>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</si>
  <si>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</si>
  <si>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</si>
  <si>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</si>
  <si>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</si>
  <si>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</si>
  <si>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</si>
  <si>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</si>
  <si>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</si>
  <si>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</si>
  <si>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</si>
  <si>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</si>
  <si>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</si>
  <si>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</si>
  <si>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</si>
  <si>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</si>
  <si>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</si>
  <si>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</si>
  <si>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</si>
  <si>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</si>
  <si>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</si>
  <si>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</si>
  <si>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</si>
  <si>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</si>
  <si>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</si>
  <si>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</si>
  <si>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</si>
  <si>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</si>
  <si>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</si>
  <si>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</si>
  <si>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</si>
  <si>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</si>
  <si>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</si>
  <si>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</si>
  <si>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</si>
  <si>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</si>
  <si>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</si>
  <si>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</si>
  <si>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</si>
  <si>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</si>
  <si>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</si>
  <si>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</si>
  <si>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</si>
  <si>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</si>
  <si>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</si>
  <si>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</si>
  <si>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</si>
  <si>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</si>
  <si>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</si>
  <si>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</si>
  <si>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</si>
  <si>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</si>
  <si>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</si>
  <si>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</si>
  <si>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</si>
  <si>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</si>
  <si>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</si>
  <si>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</si>
  <si>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</si>
  <si>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</si>
  <si>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</si>
  <si>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</si>
  <si>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</si>
  <si>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</si>
  <si>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</si>
  <si>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</si>
  <si>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</si>
  <si>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</si>
  <si>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</si>
  <si>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</si>
  <si>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</si>
  <si>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</si>
  <si>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</si>
  <si>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</si>
  <si>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</si>
  <si>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</si>
  <si>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</si>
  <si>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</si>
  <si>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</si>
  <si>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</si>
  <si>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</si>
  <si>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</si>
  <si>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</si>
  <si>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</si>
  <si>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</si>
  <si>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</si>
  <si>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</si>
  <si>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</si>
  <si>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</si>
  <si>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</si>
  <si>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</si>
  <si>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</si>
  <si>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</si>
  <si>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</si>
  <si>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</si>
  <si>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</si>
  <si>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</si>
  <si>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</si>
  <si>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</si>
  <si>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</si>
  <si>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</si>
  <si>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</si>
  <si>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</si>
  <si>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</si>
  <si>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</si>
  <si>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</si>
  <si>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</si>
  <si>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</si>
  <si>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</si>
  <si>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</si>
  <si>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</si>
  <si>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</si>
  <si>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</si>
  <si>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</si>
  <si>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</si>
  <si>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</si>
  <si>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</si>
  <si>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</si>
  <si>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</si>
  <si>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</si>
  <si>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</si>
  <si>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</si>
  <si>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</si>
  <si>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</si>
  <si>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</si>
  <si>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</si>
  <si>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</si>
  <si>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</si>
  <si>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</si>
  <si>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</si>
  <si>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</si>
  <si>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</si>
  <si>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</si>
  <si>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</si>
  <si>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</si>
  <si>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</si>
  <si>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</si>
  <si>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</si>
  <si>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</si>
  <si>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</si>
  <si>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</si>
  <si>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</si>
  <si>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</si>
  <si>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</si>
  <si>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</si>
  <si>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</si>
  <si>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</si>
  <si>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</si>
  <si>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</si>
  <si>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</si>
  <si>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</si>
  <si>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</si>
  <si>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</si>
  <si>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</si>
  <si>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</si>
  <si>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</si>
  <si>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</si>
  <si>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</si>
  <si>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</si>
  <si>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</si>
  <si>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</si>
  <si>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</si>
  <si>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</si>
  <si>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</si>
  <si>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</si>
  <si>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</si>
  <si>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</si>
  <si>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</si>
  <si>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</si>
  <si>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</si>
  <si>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</si>
  <si>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</si>
  <si>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</si>
  <si>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</si>
  <si>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</si>
  <si>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</si>
  <si>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</si>
  <si>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</si>
  <si>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</si>
  <si>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</si>
  <si>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</si>
  <si>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</si>
  <si>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</si>
  <si>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</si>
  <si>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</si>
  <si>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</si>
  <si>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</si>
  <si>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</si>
  <si>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</si>
  <si>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</si>
  <si>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</si>
  <si>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</si>
  <si>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</si>
  <si>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</si>
  <si>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</si>
  <si>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</si>
  <si>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</si>
  <si>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</si>
  <si>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</si>
  <si>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</si>
  <si>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</si>
  <si>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</si>
  <si>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</si>
  <si>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</si>
  <si>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</si>
  <si>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</si>
  <si>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</si>
  <si>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</si>
  <si>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</si>
  <si>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</si>
  <si>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</si>
  <si>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</si>
  <si>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</si>
  <si>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</si>
  <si>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</si>
  <si>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</si>
  <si>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</si>
  <si>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</si>
  <si>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</si>
  <si>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</si>
  <si>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</si>
  <si>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</si>
  <si>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</si>
  <si>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</si>
  <si>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</si>
  <si>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</si>
  <si>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</si>
  <si>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</si>
  <si>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</si>
  <si>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</si>
  <si>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</si>
  <si>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</si>
  <si>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</si>
  <si>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</si>
  <si>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</si>
  <si>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</si>
  <si>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</si>
  <si>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</si>
  <si>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</si>
  <si>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</si>
  <si>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</si>
  <si>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</si>
  <si>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</si>
  <si>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</si>
  <si>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</si>
  <si>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</si>
  <si>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</si>
  <si>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</si>
  <si>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</si>
  <si>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</si>
  <si>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</si>
  <si>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</si>
  <si>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</si>
  <si>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</si>
  <si>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</si>
  <si>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</si>
  <si>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</si>
  <si>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</si>
  <si>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</si>
  <si>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</si>
  <si>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</si>
  <si>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</si>
  <si>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</si>
  <si>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</si>
  <si>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</si>
  <si>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</si>
  <si>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</si>
  <si>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</si>
  <si>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</si>
  <si>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</si>
  <si>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</si>
  <si>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</si>
  <si>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</si>
  <si>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</si>
  <si>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</si>
  <si>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</si>
  <si>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</si>
  <si>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</si>
  <si>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</si>
  <si>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</si>
  <si>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</si>
  <si>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</si>
  <si>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</si>
  <si>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</si>
  <si>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</si>
  <si>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</si>
  <si>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</si>
  <si>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</si>
  <si>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</si>
  <si>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</si>
  <si>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</si>
  <si>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</si>
  <si>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</si>
  <si>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</si>
  <si>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</si>
  <si>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</si>
  <si>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</si>
  <si>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</si>
  <si>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</si>
  <si>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</si>
  <si>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</si>
  <si>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</si>
  <si>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</si>
  <si>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</si>
  <si>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</si>
  <si>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</si>
  <si>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</si>
  <si>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</si>
  <si>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</si>
  <si>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</si>
  <si>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</si>
  <si>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</si>
  <si>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</si>
  <si>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</si>
  <si>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</si>
  <si>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</si>
  <si>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</si>
  <si>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</si>
  <si>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</si>
  <si>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</si>
  <si>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</si>
  <si>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</si>
  <si>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</si>
  <si>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</si>
  <si>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</si>
  <si>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</si>
  <si>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</si>
  <si>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</si>
  <si>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</si>
  <si>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</si>
  <si>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</si>
  <si>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</si>
  <si>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</si>
  <si>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</si>
  <si>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</si>
  <si>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</si>
  <si>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</si>
  <si>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</si>
  <si>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</si>
  <si>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</si>
  <si>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</si>
  <si>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</si>
  <si>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</si>
  <si>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</si>
  <si>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</si>
  <si>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</si>
  <si>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</si>
  <si>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</si>
  <si>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</si>
  <si>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</si>
  <si>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</si>
  <si>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</si>
  <si>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</si>
  <si>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</si>
  <si>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</si>
  <si>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</si>
  <si>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</si>
  <si>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</si>
  <si>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</si>
  <si>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</si>
  <si>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</si>
  <si>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</si>
  <si>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</si>
  <si>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</si>
  <si>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</si>
  <si>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</si>
  <si>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</si>
  <si>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</si>
  <si>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</si>
  <si>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</si>
  <si>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</si>
  <si>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</si>
  <si>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</si>
  <si>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</si>
  <si>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</si>
  <si>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</si>
  <si>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</si>
  <si>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</si>
  <si>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</si>
  <si>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</si>
  <si>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</si>
  <si>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</si>
  <si>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</si>
  <si>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</si>
  <si>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</si>
  <si>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</si>
  <si>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</si>
  <si>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</si>
  <si>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</si>
  <si>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</si>
  <si>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</si>
  <si>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</si>
  <si>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</si>
  <si>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</si>
  <si>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</si>
  <si>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</si>
  <si>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</si>
  <si>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</si>
  <si>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</si>
  <si>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</si>
  <si>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</si>
  <si>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</si>
  <si>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</si>
  <si>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</si>
  <si>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</si>
  <si>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</si>
  <si>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</si>
  <si>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</si>
  <si>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</si>
  <si>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</si>
  <si>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</si>
  <si>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</si>
  <si>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</si>
  <si>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</si>
  <si>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</si>
  <si>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</si>
  <si>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</si>
  <si>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</si>
  <si>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</si>
  <si>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</si>
  <si>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</si>
  <si>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</si>
  <si>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</si>
  <si>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</si>
  <si>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</si>
  <si>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</si>
  <si>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</si>
  <si>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</si>
  <si>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</si>
  <si>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</si>
  <si>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</si>
  <si>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</si>
  <si>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</si>
  <si>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</si>
  <si>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</si>
  <si>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</si>
  <si>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</si>
  <si>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</si>
  <si>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</si>
  <si>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</si>
  <si>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</si>
  <si>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</si>
  <si>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</si>
  <si>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</si>
  <si>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</si>
  <si>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</si>
  <si>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</si>
  <si>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</si>
  <si>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</si>
  <si>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</si>
  <si>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</si>
  <si>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</si>
  <si>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</si>
  <si>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</si>
  <si>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</si>
  <si>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</si>
  <si>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</si>
  <si>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</si>
  <si>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</si>
  <si>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</si>
  <si>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</si>
  <si>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</si>
  <si>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</si>
  <si>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</si>
  <si>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</si>
  <si>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</si>
  <si>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</si>
  <si>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</si>
  <si>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</si>
  <si>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</si>
  <si>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</si>
  <si>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</si>
  <si>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</si>
  <si>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</si>
  <si>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</si>
  <si>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</si>
  <si>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</si>
  <si>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</si>
  <si>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</si>
  <si>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</si>
  <si>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</si>
  <si>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</si>
  <si>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</si>
  <si>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</si>
  <si>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</si>
  <si>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</si>
  <si>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</si>
  <si>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</si>
  <si>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</si>
  <si>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</si>
  <si>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</si>
  <si>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</si>
  <si>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</si>
  <si>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</si>
  <si>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</si>
  <si>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</si>
  <si>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</si>
  <si>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</si>
  <si>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</si>
  <si>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</si>
  <si>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</si>
  <si>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</si>
  <si>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</si>
  <si>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</si>
  <si>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</si>
  <si>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</si>
  <si>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</si>
  <si>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</si>
  <si>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</si>
  <si>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</si>
  <si>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</si>
  <si>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</si>
  <si>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</si>
  <si>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</si>
  <si>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</si>
  <si>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</si>
  <si>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</si>
  <si>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</si>
  <si>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</si>
  <si>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</si>
  <si>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</si>
  <si>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</si>
  <si>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</si>
  <si>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</si>
  <si>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</si>
  <si>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</si>
  <si>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</si>
  <si>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</si>
  <si>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</si>
  <si>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</si>
  <si>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</si>
  <si>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</si>
  <si>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</si>
  <si>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</si>
  <si>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</si>
  <si>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</si>
  <si>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</si>
  <si>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</si>
  <si>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</si>
  <si>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</si>
  <si>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</si>
  <si>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</si>
  <si>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</si>
  <si>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</si>
  <si>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</si>
  <si>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</si>
  <si>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</si>
  <si>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</si>
  <si>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</si>
  <si>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</si>
  <si>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</si>
  <si>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</si>
  <si>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</si>
  <si>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</si>
  <si>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</si>
  <si>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</si>
  <si>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</si>
  <si>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</si>
  <si>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</si>
  <si>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</si>
  <si>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</si>
  <si>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</si>
  <si>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</si>
  <si>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</si>
  <si>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</si>
  <si>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</si>
  <si>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</si>
  <si>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</si>
  <si>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</si>
  <si>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</si>
  <si>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</si>
  <si>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</si>
  <si>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</si>
  <si>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</si>
  <si>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</si>
  <si>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</si>
  <si>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</si>
  <si>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</si>
  <si>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</si>
  <si>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</si>
  <si>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</si>
  <si>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</si>
  <si>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</si>
  <si>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</si>
  <si>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</si>
  <si>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</si>
  <si>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</si>
  <si>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</si>
  <si>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</si>
  <si>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</si>
  <si>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</si>
  <si>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</si>
  <si>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</si>
  <si>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</si>
  <si>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</si>
  <si>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</si>
  <si>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</si>
  <si>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</si>
  <si>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</si>
  <si>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</si>
  <si>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</si>
  <si>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</si>
  <si>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</si>
  <si>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</si>
  <si>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</si>
  <si>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</si>
  <si>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</si>
  <si>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</si>
  <si>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</si>
  <si>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</si>
  <si>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</si>
  <si>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</si>
  <si>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</si>
  <si>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</si>
  <si>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</si>
  <si>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</si>
  <si>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</si>
  <si>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</si>
  <si>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</si>
  <si>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</si>
  <si>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</si>
  <si>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</si>
  <si>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</si>
  <si>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</si>
  <si>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</si>
  <si>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</si>
  <si>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</si>
  <si>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</si>
  <si>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</si>
  <si>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</si>
  <si>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</si>
  <si>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</si>
  <si>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</si>
  <si>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</si>
  <si>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</si>
  <si>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</si>
  <si>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</si>
  <si>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</si>
  <si>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</si>
  <si>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</si>
  <si>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</si>
  <si>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</si>
  <si>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</si>
  <si>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</si>
  <si>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</si>
  <si>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</si>
  <si>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</si>
  <si>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</si>
  <si>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</si>
  <si>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</si>
  <si>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</si>
  <si>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</si>
  <si>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</si>
  <si>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</si>
  <si>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</si>
  <si>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</si>
  <si>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</si>
  <si>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</si>
  <si>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</si>
  <si>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</si>
  <si>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</si>
  <si>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</si>
  <si>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</si>
  <si>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</si>
  <si>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</si>
  <si>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</si>
  <si>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</si>
  <si>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</si>
  <si>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</si>
  <si>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</si>
  <si>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</si>
  <si>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</si>
  <si>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</si>
  <si>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</si>
  <si>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</si>
  <si>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</si>
  <si>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</si>
  <si>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</si>
  <si>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</si>
  <si>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</si>
  <si>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</si>
  <si>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</si>
  <si>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</si>
  <si>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</si>
  <si>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</si>
  <si>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</si>
  <si>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</si>
  <si>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</si>
  <si>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</si>
  <si>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</si>
  <si>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</si>
  <si>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</si>
  <si>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</si>
  <si>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</si>
  <si>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</si>
  <si>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</si>
  <si>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</si>
  <si>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</si>
  <si>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</si>
  <si>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</si>
  <si>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</si>
  <si>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</si>
  <si>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</si>
  <si>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</si>
  <si>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</si>
  <si>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</si>
  <si>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</si>
  <si>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</si>
  <si>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</si>
  <si>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</si>
  <si>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</si>
  <si>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</si>
  <si>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</si>
  <si>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</si>
  <si>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</si>
  <si>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</si>
  <si>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</si>
  <si>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</si>
  <si>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</si>
  <si>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</si>
  <si>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</si>
  <si>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</si>
  <si>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</si>
  <si>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</si>
  <si>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</si>
  <si>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</si>
  <si>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</si>
  <si>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</si>
  <si>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</si>
  <si>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</si>
  <si>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</si>
  <si>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</si>
  <si>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</si>
  <si>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</si>
  <si>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</si>
  <si>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</si>
  <si>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</si>
  <si>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</si>
  <si>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</si>
  <si>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</si>
  <si>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</si>
  <si>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</si>
  <si>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</si>
  <si>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</si>
  <si>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</si>
  <si>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</si>
  <si>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</si>
  <si>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</si>
  <si>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</si>
  <si>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</si>
  <si>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</si>
  <si>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</si>
  <si>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</si>
  <si>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</si>
  <si>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</si>
  <si>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</si>
  <si>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</si>
  <si>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</si>
  <si>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</si>
  <si>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</si>
  <si>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</si>
  <si>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</si>
  <si>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</si>
  <si>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</si>
  <si>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</si>
  <si>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</si>
  <si>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</si>
  <si>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</si>
  <si>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</si>
  <si>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</si>
  <si>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</si>
  <si>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</si>
  <si>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</si>
  <si>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</si>
  <si>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</si>
  <si>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</si>
  <si>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</si>
  <si>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</si>
  <si>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</si>
  <si>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</si>
  <si>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</si>
  <si>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</si>
  <si>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</si>
  <si>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</si>
  <si>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</si>
  <si>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</si>
  <si>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</si>
  <si>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</si>
  <si>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</si>
  <si>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</si>
  <si>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</si>
  <si>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</si>
  <si>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</si>
  <si>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</si>
  <si>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</si>
  <si>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</si>
  <si>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</si>
  <si>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</si>
  <si>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</si>
  <si>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</si>
  <si>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</si>
  <si>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</si>
  <si>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</si>
  <si>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</si>
  <si>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</si>
  <si>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</si>
  <si>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</si>
  <si>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</si>
  <si>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</si>
  <si>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</si>
  <si>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</si>
  <si>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</si>
  <si>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</si>
  <si>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</si>
  <si>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</si>
  <si>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</si>
  <si>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</si>
  <si>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</si>
  <si>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</si>
  <si>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</si>
  <si>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</si>
  <si>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</si>
  <si>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</si>
  <si>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</si>
  <si>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</si>
  <si>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</si>
  <si>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</si>
  <si>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</si>
  <si>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</si>
  <si>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</si>
  <si>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</si>
  <si>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</si>
  <si>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</si>
  <si>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</si>
  <si>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</si>
  <si>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</si>
  <si>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</si>
  <si>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</si>
  <si>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</si>
  <si>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</si>
  <si>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</si>
  <si>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</si>
  <si>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</si>
  <si>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</si>
  <si>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</si>
  <si>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</si>
  <si>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</si>
  <si>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</si>
  <si>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</si>
  <si>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</si>
  <si>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</si>
  <si>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</si>
  <si>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</si>
  <si>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</si>
  <si>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</si>
  <si>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</si>
  <si>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</si>
  <si>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</si>
  <si>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</si>
  <si>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</si>
  <si>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</si>
  <si>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</si>
  <si>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</si>
  <si>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</si>
  <si>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</si>
  <si>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</si>
  <si>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</si>
  <si>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</si>
  <si>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</si>
  <si>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</si>
  <si>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</si>
  <si>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</si>
  <si>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</si>
  <si>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</si>
  <si>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</si>
  <si>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</si>
  <si>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</si>
  <si>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</si>
  <si>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</si>
  <si>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</si>
  <si>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</si>
  <si>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</si>
  <si>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</si>
  <si>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</si>
  <si>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</si>
  <si>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</si>
  <si>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</si>
  <si>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</si>
  <si>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</si>
  <si>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</si>
  <si>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</si>
  <si>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</si>
  <si>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</si>
  <si>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</si>
  <si>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</si>
  <si>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</si>
  <si>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</si>
  <si>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</si>
  <si>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</si>
  <si>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</si>
  <si>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</si>
  <si>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</si>
  <si>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</si>
  <si>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</si>
  <si>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</si>
  <si>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</si>
  <si>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</si>
  <si>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</si>
  <si>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</si>
  <si>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</si>
  <si>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</si>
  <si>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</si>
  <si>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</si>
  <si>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</si>
  <si>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</si>
  <si>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</si>
  <si>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</si>
  <si>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</si>
  <si>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</si>
  <si>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</si>
  <si>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</si>
  <si>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</si>
  <si>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</si>
  <si>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</si>
  <si>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</si>
  <si>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</si>
  <si>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</si>
  <si>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</si>
  <si>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</si>
  <si>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</si>
  <si>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</si>
  <si>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</si>
  <si>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</si>
  <si>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</si>
  <si>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</si>
  <si>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</si>
  <si>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</si>
  <si>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</si>
  <si>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</si>
  <si>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</si>
  <si>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</si>
  <si>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</si>
  <si>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</si>
  <si>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</si>
  <si>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</si>
  <si>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</si>
  <si>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</si>
  <si>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</si>
  <si>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</si>
  <si>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</si>
  <si>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</si>
  <si>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</si>
  <si>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</si>
  <si>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</si>
  <si>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</si>
  <si>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</si>
  <si>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</si>
  <si>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</si>
  <si>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</si>
  <si>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</si>
  <si>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</si>
  <si>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</si>
  <si>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</si>
  <si>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</si>
  <si>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</si>
  <si>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</si>
  <si>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</si>
  <si>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</si>
  <si>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</si>
  <si>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</si>
  <si>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</si>
  <si>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</si>
  <si>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</si>
  <si>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</si>
  <si>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</si>
  <si>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</si>
  <si>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</si>
  <si>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</si>
  <si>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</si>
  <si>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</si>
  <si>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</si>
  <si>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</si>
  <si>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</si>
  <si>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</si>
  <si>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</si>
  <si>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</si>
  <si>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</si>
  <si>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</si>
  <si>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</si>
  <si>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</si>
  <si>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</si>
  <si>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</si>
  <si>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</si>
  <si>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</si>
  <si>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</si>
  <si>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</si>
  <si>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</si>
  <si>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</si>
  <si>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</si>
  <si>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</si>
  <si>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</si>
  <si>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</si>
  <si>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</si>
  <si>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</si>
  <si>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</si>
  <si>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</si>
  <si>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</si>
  <si>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</si>
  <si>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</si>
  <si>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</si>
  <si>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</si>
  <si>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</si>
  <si>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</si>
  <si>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</si>
  <si>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</si>
  <si>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</si>
  <si>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</si>
  <si>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</si>
  <si>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</si>
  <si>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</si>
  <si>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</si>
  <si>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</si>
  <si>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</si>
  <si>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</si>
  <si>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</si>
  <si>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</si>
  <si>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</si>
  <si>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</si>
  <si>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</si>
  <si>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</si>
  <si>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</si>
  <si>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</si>
  <si>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</si>
  <si>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</si>
  <si>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</si>
  <si>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</si>
  <si>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</si>
  <si>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</si>
  <si>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</si>
  <si>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</si>
  <si>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</si>
  <si>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</si>
  <si>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</si>
  <si>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</si>
  <si>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</si>
  <si>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</si>
  <si>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</si>
  <si>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</si>
  <si>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</si>
  <si>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</si>
  <si>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</si>
  <si>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</si>
  <si>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</si>
  <si>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</si>
  <si>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</si>
  <si>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</si>
  <si>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</si>
  <si>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</si>
  <si>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</si>
  <si>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</si>
  <si>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</si>
  <si>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</si>
  <si>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</si>
  <si>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</si>
  <si>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</si>
  <si>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</si>
  <si>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</si>
  <si>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</si>
  <si>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</si>
  <si>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</si>
  <si>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</si>
  <si>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</si>
  <si>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</si>
  <si>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</si>
  <si>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</si>
  <si>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</si>
  <si>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</si>
  <si>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</si>
  <si>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</si>
  <si>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</si>
  <si>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</si>
  <si>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</si>
  <si>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</si>
  <si>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</si>
  <si>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</si>
  <si>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</si>
  <si>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</si>
  <si>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</si>
  <si>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</si>
  <si>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</si>
  <si>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</si>
  <si>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</si>
  <si>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</si>
  <si>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</si>
  <si>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</si>
  <si>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</si>
  <si>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</si>
  <si>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</si>
  <si>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</si>
  <si>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</si>
  <si>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</si>
  <si>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</si>
  <si>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</si>
  <si>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</si>
  <si>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</si>
  <si>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</si>
  <si>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</si>
  <si>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</si>
  <si>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</si>
  <si>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</si>
  <si>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</si>
  <si>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</si>
  <si>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</si>
  <si>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</si>
  <si>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</si>
  <si>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</si>
  <si>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</si>
  <si>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</si>
  <si>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</si>
  <si>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</si>
  <si>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</si>
  <si>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</si>
  <si>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</si>
  <si>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</si>
  <si>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</si>
  <si>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</si>
  <si>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</si>
  <si>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</si>
  <si>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</si>
  <si>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</si>
  <si>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</si>
  <si>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</si>
  <si>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</si>
  <si>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</si>
  <si>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</si>
  <si>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</si>
  <si>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</si>
  <si>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</si>
  <si>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</si>
  <si>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</si>
  <si>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</si>
  <si>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</si>
  <si>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</si>
  <si>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</si>
  <si>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</si>
  <si>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</si>
  <si>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</si>
  <si>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</si>
  <si>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</si>
  <si>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</si>
  <si>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</si>
  <si>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</si>
  <si>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</si>
  <si>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</si>
  <si>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</si>
  <si>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</si>
  <si>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</si>
  <si>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</si>
  <si>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</si>
  <si>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</si>
  <si>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</si>
  <si>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</si>
  <si>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</si>
  <si>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</si>
  <si>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</si>
  <si>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</si>
  <si>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</si>
  <si>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</si>
  <si>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</si>
  <si>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</si>
  <si>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</si>
  <si>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</si>
  <si>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</si>
  <si>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</si>
  <si>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</si>
  <si>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</si>
  <si>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</si>
  <si>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</si>
  <si>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</si>
  <si>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</si>
  <si>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</si>
  <si>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</si>
  <si>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</si>
  <si>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</si>
  <si>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</si>
  <si>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</si>
  <si>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</si>
  <si>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</si>
  <si>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</si>
  <si>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</si>
  <si>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</si>
  <si>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</si>
  <si>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</si>
  <si>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</si>
  <si>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</si>
  <si>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</si>
  <si>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</si>
  <si>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</si>
  <si>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</si>
  <si>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</si>
  <si>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</si>
  <si>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</si>
  <si>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</si>
  <si>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</si>
  <si>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</si>
  <si>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</si>
  <si>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</si>
  <si>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</si>
  <si>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</si>
  <si>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</si>
  <si>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</si>
  <si>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</si>
  <si>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</si>
  <si>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</si>
  <si>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</si>
  <si>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</si>
  <si>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</si>
  <si>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</si>
  <si>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</si>
  <si>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</si>
  <si>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</si>
  <si>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</si>
  <si>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</si>
  <si>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</si>
  <si>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</si>
  <si>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</si>
  <si>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</si>
  <si>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</si>
  <si>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</si>
  <si>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</si>
  <si>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</si>
  <si>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</si>
  <si>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</si>
  <si>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</si>
  <si>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</si>
  <si>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</si>
  <si>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</si>
  <si>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</si>
  <si>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</si>
  <si>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</si>
  <si>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</si>
  <si>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</si>
  <si>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</si>
  <si>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</si>
  <si>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</si>
  <si>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</si>
  <si>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</si>
  <si>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</si>
  <si>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</si>
  <si>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</si>
  <si>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</si>
  <si>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</si>
  <si>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</si>
  <si>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</si>
  <si>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</si>
  <si>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</si>
  <si>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</si>
  <si>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</si>
  <si>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</si>
  <si>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</si>
  <si>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</si>
  <si>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</si>
  <si>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</si>
  <si>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</si>
  <si>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</si>
  <si>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</si>
  <si>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</si>
  <si>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</si>
  <si>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</si>
  <si>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</si>
  <si>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</si>
  <si>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</si>
  <si>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</si>
  <si>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</si>
  <si>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</si>
  <si>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</si>
  <si>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</si>
  <si>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</si>
  <si>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</si>
  <si>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</si>
  <si>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</si>
  <si>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</si>
  <si>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</si>
  <si>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</si>
  <si>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</si>
  <si>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</si>
  <si>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</si>
  <si>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</si>
  <si>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</si>
  <si>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</si>
  <si>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</si>
  <si>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</si>
  <si>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</si>
  <si>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</si>
  <si>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</si>
  <si>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</si>
  <si>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</si>
  <si>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</si>
  <si>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</si>
  <si>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</si>
  <si>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</si>
  <si>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</si>
  <si>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</si>
  <si>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</si>
  <si>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</si>
  <si>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</si>
  <si>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</si>
  <si>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</si>
  <si>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</si>
  <si>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</si>
  <si>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</si>
  <si>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</si>
  <si>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</si>
  <si>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</si>
  <si>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</si>
  <si>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</si>
  <si>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</si>
  <si>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</si>
  <si>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</si>
  <si>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</si>
  <si>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</si>
  <si>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</si>
  <si>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</si>
  <si>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</si>
  <si>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</si>
  <si>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</si>
  <si>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</si>
  <si>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</si>
  <si>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</si>
  <si>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</si>
  <si>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</si>
  <si>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</si>
  <si>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</si>
  <si>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</si>
  <si>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</si>
  <si>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</si>
  <si>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</si>
  <si>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</si>
  <si>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</si>
  <si>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</si>
  <si>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</si>
  <si>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</si>
  <si>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</si>
  <si>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</si>
  <si>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</si>
  <si>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</si>
  <si>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</si>
  <si>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</si>
  <si>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</si>
  <si>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</si>
  <si>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</si>
  <si>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</si>
  <si>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</si>
  <si>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</si>
  <si>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</si>
  <si>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</si>
  <si>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</si>
  <si>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</si>
  <si>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</si>
  <si>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</si>
  <si>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</si>
  <si>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</si>
  <si>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</si>
  <si>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</si>
  <si>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</si>
  <si>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</si>
  <si>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</si>
  <si>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</si>
  <si>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</si>
  <si>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</si>
  <si>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</si>
  <si>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</si>
  <si>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</si>
  <si>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</si>
  <si>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</si>
  <si>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</si>
  <si>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</si>
  <si>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</si>
  <si>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</si>
  <si>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</si>
  <si>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</si>
  <si>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</si>
  <si>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</si>
  <si>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</si>
  <si>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</si>
  <si>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</si>
  <si>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</si>
  <si>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</si>
  <si>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</si>
  <si>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</si>
  <si>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</si>
  <si>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</si>
  <si>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</si>
  <si>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</si>
  <si>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</si>
  <si>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</si>
  <si>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</si>
  <si>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</si>
  <si>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</si>
  <si>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</si>
  <si>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</si>
  <si>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</si>
  <si>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</si>
  <si>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</si>
  <si>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</si>
  <si>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</si>
  <si>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</si>
  <si>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</si>
  <si>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</si>
  <si>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</si>
  <si>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</si>
  <si>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</si>
  <si>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</si>
  <si>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</si>
  <si>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</si>
  <si>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</si>
  <si>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</si>
  <si>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</si>
  <si>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</si>
  <si>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</si>
  <si>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</si>
  <si>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</si>
  <si>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</si>
  <si>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</si>
  <si>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</si>
  <si>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</si>
  <si>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</si>
  <si>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</si>
  <si>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</si>
  <si>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</si>
  <si>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</si>
  <si>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</si>
  <si>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</si>
  <si>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</si>
  <si>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</si>
  <si>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</si>
  <si>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</si>
  <si>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</si>
  <si>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</si>
  <si>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</si>
  <si>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</si>
  <si>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</si>
  <si>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</si>
  <si>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</si>
  <si>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</si>
  <si>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</si>
  <si>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</si>
  <si>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</si>
  <si>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</si>
  <si>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</si>
  <si>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</si>
  <si>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</si>
  <si>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</si>
  <si>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</si>
  <si>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</si>
  <si>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</si>
  <si>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</si>
  <si>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</si>
  <si>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</si>
  <si>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</si>
  <si>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</si>
  <si>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</si>
  <si>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</si>
  <si>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</si>
  <si>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</si>
  <si>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</si>
  <si>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</si>
  <si>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</si>
  <si>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</si>
  <si>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</si>
  <si>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</si>
  <si>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</si>
  <si>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</si>
  <si>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</si>
  <si>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</si>
  <si>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</si>
  <si>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</si>
  <si>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</si>
  <si>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</si>
  <si>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</si>
  <si>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</si>
  <si>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</si>
  <si>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</si>
  <si>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</si>
  <si>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</si>
  <si>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</si>
  <si>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</si>
  <si>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</si>
  <si>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</si>
  <si>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</si>
  <si>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</si>
  <si>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</si>
  <si>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</si>
  <si>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</si>
  <si>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</si>
  <si>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</si>
  <si>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</si>
  <si>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</si>
  <si>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</si>
  <si>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</si>
  <si>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</si>
  <si>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</si>
  <si>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</si>
  <si>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</si>
  <si>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</si>
  <si>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</si>
  <si>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</si>
  <si>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</si>
  <si>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</si>
  <si>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</si>
  <si>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</si>
  <si>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</si>
  <si>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</si>
  <si>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</si>
  <si>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</si>
  <si>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</si>
  <si>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</si>
  <si>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</si>
  <si>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</si>
  <si>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</si>
  <si>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</si>
  <si>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</si>
  <si>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</si>
  <si>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</si>
  <si>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</si>
  <si>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</si>
  <si>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</si>
  <si>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</si>
  <si>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</si>
  <si>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</si>
  <si>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</si>
  <si>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</si>
  <si>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</si>
  <si>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</si>
  <si>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</si>
  <si>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</si>
  <si>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</si>
  <si>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</si>
  <si>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</si>
  <si>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</si>
  <si>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</si>
  <si>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</si>
  <si>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</si>
  <si>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</si>
  <si>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</si>
  <si>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</si>
  <si>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</si>
  <si>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</si>
  <si>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</si>
  <si>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</si>
  <si>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</si>
  <si>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</si>
  <si>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</si>
  <si>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</si>
  <si>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</si>
  <si>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</si>
  <si>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</si>
  <si>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</si>
  <si>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</si>
  <si>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</si>
  <si>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</si>
  <si>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</si>
  <si>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</si>
  <si>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</si>
  <si>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</si>
  <si>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</si>
  <si>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</si>
  <si>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</si>
  <si>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</si>
  <si>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</si>
  <si>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</si>
  <si>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</si>
  <si>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</si>
  <si>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</si>
  <si>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</si>
  <si>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</si>
  <si>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</si>
  <si>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</si>
  <si>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</si>
  <si>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</si>
  <si>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</si>
  <si>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</si>
  <si>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</si>
  <si>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</si>
  <si>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</si>
  <si>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</si>
  <si>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</si>
  <si>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</si>
  <si>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</si>
  <si>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</si>
  <si>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</si>
  <si>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</si>
  <si>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</si>
  <si>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</si>
  <si>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</si>
  <si>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</si>
  <si>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</si>
  <si>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</si>
  <si>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</si>
  <si>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</si>
  <si>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</si>
  <si>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</si>
  <si>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</si>
  <si>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</si>
  <si>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</si>
  <si>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</si>
  <si>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</si>
  <si>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</si>
  <si>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</si>
  <si>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</si>
  <si>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</si>
  <si>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</si>
  <si>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</si>
  <si>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</si>
  <si>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</si>
  <si>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</si>
  <si>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</si>
  <si>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</si>
  <si>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</si>
  <si>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</si>
  <si>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</si>
  <si>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</si>
  <si>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</si>
  <si>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</si>
  <si>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</si>
  <si>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</si>
  <si>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</si>
  <si>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</si>
  <si>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</si>
  <si>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</si>
  <si>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</si>
  <si>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</si>
  <si>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</si>
  <si>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</si>
  <si>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</si>
  <si>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</si>
  <si>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</si>
  <si>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</si>
  <si>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</si>
  <si>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</si>
  <si>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</si>
  <si>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</si>
  <si>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</si>
  <si>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</si>
  <si>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</si>
  <si>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</si>
  <si>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</si>
  <si>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</si>
  <si>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</si>
  <si>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</si>
  <si>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</si>
  <si>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</si>
  <si>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</si>
  <si>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</si>
  <si>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</si>
  <si>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</si>
  <si>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</si>
  <si>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</si>
  <si>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</si>
  <si>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</si>
  <si>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</si>
  <si>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</si>
  <si>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</si>
  <si>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</si>
  <si>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</si>
  <si>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</si>
  <si>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</si>
  <si>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</si>
  <si>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</si>
  <si>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</si>
  <si>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</si>
  <si>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</si>
  <si>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</si>
  <si>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</si>
  <si>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</si>
  <si>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</si>
  <si>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</si>
  <si>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</si>
  <si>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</si>
  <si>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</si>
  <si>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</si>
  <si>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</si>
  <si>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</si>
  <si>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</si>
  <si>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</si>
  <si>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</si>
  <si>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</si>
  <si>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</si>
  <si>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</si>
  <si>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</si>
  <si>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</si>
  <si>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</si>
  <si>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</si>
  <si>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</si>
  <si>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</si>
  <si>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</si>
  <si>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</si>
  <si>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</si>
  <si>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</si>
  <si>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</si>
  <si>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</si>
  <si>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</si>
  <si>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</si>
  <si>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</si>
  <si>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</si>
  <si>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</si>
  <si>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</si>
  <si>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</si>
  <si>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</si>
  <si>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</si>
  <si>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</si>
  <si>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</si>
  <si>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</si>
  <si>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</si>
  <si>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</si>
  <si>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</si>
  <si>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</si>
  <si>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</si>
  <si>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</si>
  <si>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</si>
  <si>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</si>
  <si>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</si>
  <si>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</si>
  <si>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</si>
  <si>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</si>
  <si>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</si>
  <si>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</si>
  <si>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</si>
  <si>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</si>
  <si>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</si>
  <si>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</si>
  <si>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</si>
  <si>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</si>
  <si>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</si>
  <si>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</si>
  <si>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</si>
  <si>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</si>
  <si>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</si>
  <si>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</si>
  <si>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</si>
  <si>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</si>
  <si>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</si>
  <si>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</si>
  <si>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</si>
  <si>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</si>
  <si>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</si>
  <si>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</si>
  <si>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</si>
  <si>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</si>
  <si>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</si>
  <si>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</si>
  <si>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</si>
  <si>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</si>
  <si>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</si>
  <si>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</si>
  <si>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</si>
  <si>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</si>
  <si>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</si>
  <si>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</si>
  <si>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</si>
  <si>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</si>
  <si>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</si>
  <si>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</si>
  <si>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</si>
  <si>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</si>
  <si>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</si>
  <si>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</si>
  <si>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</si>
  <si>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</si>
  <si>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</si>
  <si>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</si>
  <si>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</si>
  <si>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</si>
  <si>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</si>
  <si>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</si>
  <si>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</si>
  <si>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</si>
  <si>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</si>
  <si>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</si>
  <si>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</si>
  <si>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</si>
  <si>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</si>
  <si>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</si>
  <si>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</si>
  <si>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</si>
  <si>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</si>
  <si>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</si>
  <si>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</si>
  <si>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</si>
  <si>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</si>
  <si>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</si>
  <si>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</si>
  <si>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</si>
  <si>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</si>
  <si>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</si>
  <si>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</si>
  <si>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</si>
  <si>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</si>
  <si>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</si>
  <si>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</si>
  <si>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</si>
  <si>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</si>
  <si>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</si>
  <si>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</si>
  <si>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</si>
  <si>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</si>
  <si>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</si>
  <si>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</si>
  <si>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</si>
  <si>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</si>
  <si>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</si>
  <si>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</si>
  <si>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</si>
  <si>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</si>
  <si>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</si>
  <si>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</si>
  <si>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</si>
  <si>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</si>
  <si>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</si>
  <si>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</si>
  <si>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</si>
  <si>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</si>
  <si>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</si>
  <si>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</si>
  <si>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</si>
  <si>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</si>
  <si>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</si>
  <si>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</si>
  <si>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</si>
  <si>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</si>
  <si>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</si>
  <si>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</si>
  <si>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</si>
  <si>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</si>
  <si>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</si>
  <si>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</si>
  <si>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</si>
  <si>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</si>
  <si>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</si>
  <si>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</si>
  <si>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</si>
  <si>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</si>
  <si>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</si>
  <si>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</si>
  <si>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</si>
  <si>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</si>
  <si>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</si>
  <si>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</si>
  <si>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</si>
  <si>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</si>
  <si>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</si>
  <si>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</si>
  <si>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</si>
  <si>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</si>
  <si>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</si>
  <si>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</si>
  <si>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</si>
  <si>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</si>
  <si>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</si>
  <si>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</si>
  <si>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</si>
  <si>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</si>
  <si>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</si>
  <si>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</si>
  <si>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</si>
  <si>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</si>
  <si>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</si>
  <si>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</si>
  <si>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</si>
  <si>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</si>
  <si>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</si>
  <si>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</si>
  <si>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</si>
  <si>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</si>
  <si>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</si>
  <si>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</si>
  <si>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</si>
  <si>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</si>
  <si>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</si>
  <si>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</si>
  <si>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</si>
  <si>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</si>
  <si>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</si>
  <si>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</si>
  <si>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</si>
  <si>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</si>
  <si>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</si>
  <si>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</si>
  <si>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</si>
  <si>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</si>
  <si>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</si>
  <si>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</si>
  <si>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</si>
  <si>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</si>
  <si>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</si>
  <si>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</si>
  <si>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</si>
  <si>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</si>
  <si>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</si>
  <si>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</si>
  <si>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</si>
  <si>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</si>
  <si>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</si>
  <si>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</si>
  <si>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</si>
  <si>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</si>
  <si>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</si>
  <si>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</si>
  <si>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</si>
  <si>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</si>
  <si>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</si>
  <si>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</si>
  <si>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</si>
  <si>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</si>
  <si>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</si>
  <si>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</si>
  <si>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</si>
  <si>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</si>
  <si>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</si>
  <si>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</si>
  <si>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</si>
  <si>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</si>
  <si>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</si>
  <si>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</si>
  <si>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</si>
  <si>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</si>
  <si>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</si>
  <si>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</si>
  <si>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</si>
  <si>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</si>
  <si>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</si>
  <si>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</si>
  <si>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</si>
  <si>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</si>
  <si>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</si>
  <si>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</si>
  <si>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</si>
  <si>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</si>
  <si>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</si>
  <si>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</si>
  <si>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</si>
  <si>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</si>
  <si>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</si>
  <si>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</si>
  <si>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</si>
  <si>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</si>
  <si>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</si>
  <si>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</si>
  <si>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</si>
  <si>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</si>
  <si>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</si>
  <si>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</si>
  <si>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</si>
  <si>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</si>
  <si>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</si>
  <si>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</si>
  <si>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</si>
  <si>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</si>
  <si>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</si>
  <si>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</si>
  <si>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</si>
  <si>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</si>
  <si>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</si>
  <si>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</si>
  <si>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</si>
  <si>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</si>
  <si>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</si>
  <si>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</si>
  <si>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</si>
  <si>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</si>
  <si>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</si>
  <si>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</si>
  <si>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</si>
  <si>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</si>
  <si>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</si>
  <si>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</si>
  <si>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</si>
  <si>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</si>
  <si>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</si>
  <si>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</si>
  <si>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</si>
  <si>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</si>
  <si>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</si>
  <si>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</si>
  <si>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</si>
  <si>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</si>
  <si>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</si>
  <si>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</si>
  <si>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</si>
  <si>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</si>
  <si>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</si>
  <si>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</si>
  <si>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</si>
  <si>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</si>
  <si>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</si>
  <si>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</si>
  <si>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</si>
  <si>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</si>
  <si>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</si>
  <si>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</si>
  <si>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</si>
  <si>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</si>
  <si>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</si>
  <si>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</si>
  <si>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</si>
  <si>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</si>
  <si>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</si>
  <si>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</si>
  <si>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</si>
  <si>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</si>
  <si>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</si>
  <si>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</si>
  <si>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</si>
  <si>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</si>
  <si>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</si>
  <si>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</si>
  <si>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</si>
  <si>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</si>
  <si>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</si>
  <si>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</si>
  <si>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</si>
  <si>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</si>
  <si>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</si>
  <si>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</si>
  <si>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</si>
  <si>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</si>
  <si>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</si>
  <si>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</si>
  <si>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</si>
  <si>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</si>
  <si>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</si>
  <si>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</si>
  <si>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</si>
  <si>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</si>
  <si>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</si>
  <si>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</si>
  <si>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</si>
  <si>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</si>
  <si>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</si>
  <si>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</si>
  <si>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</si>
  <si>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</si>
  <si>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</si>
  <si>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</si>
  <si>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</si>
  <si>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</si>
  <si>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</si>
  <si>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</si>
  <si>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</si>
  <si>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</si>
  <si>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</si>
  <si>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</si>
  <si>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</si>
  <si>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</si>
  <si>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</si>
  <si>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</si>
  <si>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</si>
  <si>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</si>
  <si>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</si>
  <si>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</si>
  <si>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</si>
  <si>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</si>
  <si>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</si>
  <si>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</si>
  <si>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</si>
  <si>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</si>
  <si>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</si>
  <si>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</si>
  <si>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</si>
  <si>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</si>
  <si>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</si>
  <si>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</si>
  <si>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</si>
  <si>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</si>
  <si>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</si>
  <si>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</si>
  <si>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</si>
  <si>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</si>
  <si>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</si>
  <si>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</si>
  <si>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</si>
  <si>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</si>
  <si>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</si>
  <si>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</si>
  <si>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</si>
  <si>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</si>
  <si>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</si>
  <si>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</si>
  <si>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</si>
  <si>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</si>
  <si>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</si>
  <si>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</si>
  <si>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</si>
  <si>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</si>
  <si>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</si>
  <si>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</si>
  <si>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</si>
  <si>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</si>
  <si>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</si>
  <si>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</si>
  <si>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</si>
  <si>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</si>
  <si>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</si>
  <si>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</si>
  <si>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</si>
  <si>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</si>
  <si>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</si>
  <si>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</si>
  <si>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</si>
  <si>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</si>
  <si>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</si>
  <si>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</si>
  <si>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</si>
  <si>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</si>
  <si>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</si>
  <si>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</si>
  <si>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</si>
  <si>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</si>
  <si>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</si>
  <si>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</si>
  <si>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</si>
  <si>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</si>
  <si>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</si>
  <si>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</si>
  <si>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</si>
  <si>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</si>
  <si>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</si>
  <si>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</si>
  <si>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</si>
  <si>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</si>
  <si>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</si>
  <si>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</si>
  <si>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</si>
  <si>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</si>
  <si>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</si>
  <si>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</si>
  <si>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</si>
  <si>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</si>
  <si>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</si>
  <si>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</si>
  <si>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</si>
  <si>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</si>
  <si>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</si>
  <si>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</si>
  <si>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</si>
  <si>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</si>
  <si>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</si>
  <si>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</si>
  <si>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</si>
  <si>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</si>
  <si>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</si>
  <si>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</si>
  <si>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</si>
  <si>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</si>
  <si>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</si>
  <si>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</si>
  <si>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</si>
  <si>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</si>
  <si>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</si>
  <si>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</si>
  <si>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</si>
  <si>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</si>
  <si>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</si>
  <si>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</si>
  <si>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</si>
  <si>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</si>
  <si>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</si>
  <si>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</si>
  <si>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</si>
  <si>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</si>
  <si>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</si>
  <si>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</si>
  <si>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</si>
  <si>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</si>
  <si>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</si>
  <si>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</si>
  <si>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</si>
  <si>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</si>
  <si>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</si>
  <si>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</si>
  <si>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</si>
  <si>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</si>
  <si>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</si>
  <si>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</si>
  <si>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</si>
  <si>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</si>
  <si>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</si>
  <si>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</si>
  <si>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</si>
  <si>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</si>
  <si>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</si>
  <si>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</si>
  <si>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</si>
  <si>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</si>
  <si>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</si>
  <si>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</si>
  <si>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</si>
  <si>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</si>
  <si>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</si>
  <si>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</si>
  <si>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</si>
  <si>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</si>
  <si>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</si>
  <si>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</si>
  <si>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</si>
  <si>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</si>
  <si>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</si>
  <si>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</si>
  <si>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</si>
  <si>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</si>
  <si>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</si>
  <si>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</si>
  <si>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</si>
  <si>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</si>
  <si>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</si>
  <si>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</si>
  <si>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</si>
  <si>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</si>
  <si>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</si>
  <si>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</si>
  <si>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</si>
  <si>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</si>
  <si>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</si>
  <si>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</si>
  <si>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</si>
  <si>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</si>
  <si>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</si>
  <si>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</si>
  <si>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</si>
  <si>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</si>
  <si>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</si>
  <si>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</si>
  <si>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</si>
  <si>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</si>
  <si>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</si>
  <si>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</si>
  <si>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</si>
  <si>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</si>
  <si>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</si>
  <si>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</si>
  <si>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</si>
  <si>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</si>
  <si>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</si>
  <si>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</si>
  <si>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</si>
  <si>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</si>
  <si>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</si>
  <si>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</si>
  <si>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</si>
  <si>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</si>
  <si>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</si>
  <si>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</si>
  <si>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</si>
  <si>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</si>
  <si>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</si>
  <si>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</si>
  <si>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</si>
  <si>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</si>
  <si>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</si>
  <si>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</si>
  <si>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</si>
  <si>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</si>
  <si>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</si>
  <si>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</si>
  <si>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</si>
  <si>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</si>
  <si>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</si>
  <si>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</si>
  <si>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</si>
  <si>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</si>
  <si>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</si>
  <si>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</si>
  <si>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</si>
  <si>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</si>
  <si>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</si>
  <si>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</si>
  <si>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</si>
  <si>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</si>
  <si>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</si>
  <si>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</si>
  <si>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</si>
  <si>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</si>
  <si>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</si>
  <si>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</si>
  <si>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</si>
  <si>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</si>
  <si>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</si>
  <si>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</si>
  <si>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</si>
  <si>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</si>
  <si>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</si>
  <si>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</si>
  <si>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</si>
  <si>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</si>
  <si>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</si>
  <si>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</si>
  <si>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</si>
  <si>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</si>
  <si>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</si>
  <si>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</si>
  <si>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</si>
  <si>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</si>
  <si>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</si>
  <si>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</si>
  <si>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</si>
  <si>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</si>
  <si>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</si>
  <si>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</si>
  <si>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</si>
  <si>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</si>
  <si>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</si>
  <si>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</si>
  <si>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</si>
  <si>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</si>
  <si>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</si>
  <si>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</si>
  <si>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</si>
  <si>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</si>
  <si>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</si>
  <si>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</si>
  <si>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</si>
  <si>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</si>
  <si>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</si>
  <si>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</si>
  <si>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</si>
  <si>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</si>
  <si>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</si>
  <si>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</si>
  <si>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</si>
  <si>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</si>
  <si>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</si>
  <si>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</si>
  <si>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</si>
  <si>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</si>
  <si>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</si>
  <si>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</si>
  <si>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</si>
  <si>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</si>
  <si>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</si>
  <si>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</si>
  <si>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</si>
  <si>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</si>
  <si>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</si>
  <si>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</si>
  <si>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</si>
  <si>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</si>
  <si>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</si>
  <si>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</si>
  <si>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</si>
  <si>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</si>
  <si>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</si>
  <si>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</si>
  <si>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</si>
  <si>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</si>
  <si>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</si>
  <si>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</si>
  <si>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</si>
  <si>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</si>
  <si>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</si>
  <si>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</si>
  <si>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</si>
  <si>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</si>
  <si>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</si>
  <si>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</si>
  <si>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</si>
  <si>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</si>
  <si>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</si>
  <si>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</si>
  <si>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</si>
  <si>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</si>
  <si>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</si>
  <si>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</si>
  <si>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</si>
  <si>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</si>
  <si>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</si>
  <si>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</si>
  <si>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</si>
  <si>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</si>
  <si>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</si>
  <si>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</si>
  <si>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</si>
  <si>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</si>
  <si>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</si>
  <si>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</si>
  <si>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</si>
  <si>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</si>
  <si>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</si>
  <si>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</si>
  <si>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</si>
  <si>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</si>
  <si>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</si>
  <si>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</si>
  <si>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</si>
  <si>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</si>
  <si>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</si>
  <si>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</si>
  <si>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</si>
  <si>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</si>
  <si>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</si>
  <si>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</si>
  <si>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</si>
  <si>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</si>
  <si>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</si>
  <si>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</si>
  <si>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</si>
  <si>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</si>
  <si>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</si>
  <si>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</si>
  <si>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</si>
  <si>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</si>
  <si>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</si>
  <si>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</si>
  <si>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</si>
  <si>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</si>
  <si>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</si>
  <si>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</si>
  <si>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</si>
  <si>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</si>
  <si>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</si>
  <si>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</si>
  <si>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</si>
  <si>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</si>
  <si>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</si>
  <si>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</si>
  <si>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</si>
  <si>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</si>
  <si>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</si>
  <si>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</si>
  <si>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</si>
  <si>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</si>
  <si>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</si>
  <si>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</si>
  <si>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</si>
  <si>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</si>
  <si>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</si>
  <si>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</si>
  <si>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</si>
  <si>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</si>
  <si>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</si>
  <si>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</si>
  <si>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</si>
  <si>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</si>
  <si>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</si>
  <si>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</si>
  <si>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</si>
  <si>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</si>
  <si>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</si>
  <si>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</si>
  <si>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</si>
  <si>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</si>
  <si>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</si>
  <si>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</si>
  <si>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</si>
  <si>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</si>
  <si>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</si>
  <si>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</si>
  <si>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</si>
  <si>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</si>
  <si>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</si>
  <si>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</si>
  <si>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</si>
  <si>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</si>
  <si>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</si>
  <si>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</si>
  <si>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</si>
  <si>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</si>
  <si>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</si>
  <si>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</si>
  <si>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</si>
  <si>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</si>
  <si>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</si>
  <si>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</si>
  <si>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</si>
  <si>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</si>
  <si>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</si>
  <si>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</si>
  <si>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</si>
  <si>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</si>
  <si>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</si>
  <si>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</si>
  <si>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</si>
  <si>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</si>
  <si>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</si>
  <si>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</si>
  <si>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</si>
  <si>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</si>
  <si>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</si>
  <si>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</si>
  <si>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</si>
  <si>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</si>
  <si>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</si>
  <si>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</si>
  <si>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</si>
  <si>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</si>
  <si>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</si>
  <si>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</si>
  <si>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</si>
  <si>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</si>
  <si>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</si>
  <si>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</si>
  <si>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</si>
  <si>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</si>
  <si>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</si>
  <si>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</si>
  <si>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</si>
  <si>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</si>
  <si>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</si>
  <si>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</si>
  <si>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</si>
  <si>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</si>
  <si>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</si>
  <si>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</si>
  <si>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</si>
  <si>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</si>
  <si>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</si>
  <si>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</si>
  <si>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</si>
  <si>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</si>
  <si>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</si>
  <si>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</si>
  <si>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</si>
  <si>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</si>
  <si>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</si>
  <si>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</si>
  <si>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</si>
  <si>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</si>
  <si>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</si>
  <si>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</si>
  <si>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</si>
  <si>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</si>
  <si>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</si>
  <si>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</si>
  <si>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</si>
  <si>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</si>
  <si>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</si>
  <si>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</si>
  <si>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</si>
  <si>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</si>
  <si>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</si>
  <si>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</si>
  <si>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</si>
  <si>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</si>
  <si>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</si>
  <si>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</si>
  <si>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</si>
  <si>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</si>
  <si>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</si>
  <si>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</si>
  <si>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</si>
  <si>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</si>
  <si>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</si>
  <si>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</si>
  <si>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</si>
  <si>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</si>
  <si>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</si>
  <si>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</si>
  <si>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</si>
  <si>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</si>
  <si>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</si>
  <si>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</si>
  <si>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</si>
  <si>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</si>
  <si>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</si>
  <si>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</si>
  <si>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</si>
  <si>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</si>
  <si>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</si>
  <si>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</si>
  <si>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</si>
  <si>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</si>
  <si>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</si>
  <si>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</si>
  <si>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</si>
  <si>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</si>
  <si>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</si>
  <si>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</si>
  <si>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</si>
  <si>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</si>
  <si>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</si>
  <si>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</si>
  <si>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</si>
  <si>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</si>
  <si>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</si>
  <si>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</si>
  <si>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</si>
  <si>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</si>
  <si>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Median</t>
  </si>
  <si>
    <t>Minimum</t>
  </si>
  <si>
    <t>Maximum</t>
  </si>
  <si>
    <t>Variance</t>
  </si>
  <si>
    <t>Summary</t>
  </si>
  <si>
    <t>Standard Deviation</t>
  </si>
  <si>
    <t>Successful</t>
  </si>
  <si>
    <t>Unsuccessful (Canceled, Failed)</t>
  </si>
  <si>
    <t>Sum of Average Donation</t>
  </si>
  <si>
    <t>Count of Average Donation2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</si>
</sst>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0" xfId="0" applyNumberFormat="1"/>
    <xf numFmtId="0" fontId="0" fillId="0" borderId="0" xfId="1" applyNumberFormat="1" applyFont="1"/>
    <xf numFmtId="0" fontId="1" fillId="0" borderId="1" xfId="1" applyNumberFormat="1" applyFont="1" applyFill="1" applyBorder="1" applyAlignment="1">
      <alignment horizontal="center"/>
    </xf>
    <xf numFmtId="0" fontId="0" fillId="0" borderId="1" xfId="1" applyNumberFormat="1" applyFont="1" applyBorder="1"/>
    <xf numFmtId="44" fontId="0" fillId="0" borderId="1" xfId="2" applyFont="1" applyBorder="1"/>
    <xf numFmtId="0" fontId="0" fillId="0" borderId="1" xfId="0" quotePrefix="1" applyBorder="1"/>
    <xf numFmtId="0" fontId="0" fillId="0" borderId="0" xfId="0" pivotButton="1"/>
    <xf numFmtId="0" fontId="0" fillId="0" borderId="0" xfId="0" applyAlignment="1">
      <alignment horizontal="left"/>
    </xf>
    <xf numFmtId="164" fontId="1" fillId="0" borderId="1" xfId="1" applyNumberFormat="1" applyFont="1" applyFill="1" applyBorder="1" applyAlignment="1">
      <alignment horizontal="center"/>
    </xf>
    <xf numFmtId="164" fontId="3" fillId="0" borderId="1" xfId="0" applyNumberFormat="1" applyFont="1" applyBorder="1"/>
    <xf numFmtId="16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9" fontId="0" fillId="0" borderId="1" xfId="3" applyFont="1" applyBorder="1"/>
    <xf numFmtId="43" fontId="0" fillId="0" borderId="0" xfId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[20200831_Excel-1-Homework-KickstarterAnalysis_JoshuaCohn.xlsx]Category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</a:t>
            </a:r>
            <a:r>
              <a:rPr lang="en-US" baseline="0"/>
              <a:t> of Kickstarter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5-420C-A7FB-EE4FDA6AA922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D5-420C-A7FB-EE4FDA6AA922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D5-420C-A7FB-EE4FDA6AA922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5-420C-A7FB-EE4FDA6AA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1997407"/>
        <c:axId val="454102719"/>
      </c:barChart>
      <c:catAx>
        <c:axId val="143199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02719"/>
        <c:crosses val="autoZero"/>
        <c:auto val="1"/>
        <c:lblAlgn val="ctr"/>
        <c:lblOffset val="100"/>
        <c:noMultiLvlLbl val="0"/>
      </c:catAx>
      <c:valAx>
        <c:axId val="45410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[20200831_Excel-1-Homework-KickstarterAnalysis_JoshuaCohn.xlsx]Sub-Category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Number of Kickstarter Campaigns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0-48AC-8656-C5372A6EC285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0-48AC-8656-C5372A6EC285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A-4BAD-B0DB-0EED778C189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A-4BAD-B0DB-0EED778C1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1140831"/>
        <c:axId val="1277808447"/>
      </c:barChart>
      <c:catAx>
        <c:axId val="1431140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808447"/>
        <c:crosses val="autoZero"/>
        <c:auto val="1"/>
        <c:lblAlgn val="ctr"/>
        <c:lblOffset val="100"/>
        <c:noMultiLvlLbl val="0"/>
      </c:catAx>
      <c:valAx>
        <c:axId val="12778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4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[20200831_Excel-1-Homework-KickstarterAnalysis_JoshuaCohn.xlsx]Year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per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7-4847-82D6-00D0C8283AF0}"/>
            </c:ext>
          </c:extLst>
        </c:ser>
        <c:ser>
          <c:idx val="1"/>
          <c:order val="1"/>
          <c:tx>
            <c:strRef>
              <c:f>'Year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67-4847-82D6-00D0C8283AF0}"/>
            </c:ext>
          </c:extLst>
        </c:ser>
        <c:ser>
          <c:idx val="2"/>
          <c:order val="2"/>
          <c:tx>
            <c:strRef>
              <c:f>'Year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67-4847-82D6-00D0C828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001007"/>
        <c:axId val="454095647"/>
      </c:lineChart>
      <c:catAx>
        <c:axId val="1432001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Started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95647"/>
        <c:crosses val="autoZero"/>
        <c:auto val="1"/>
        <c:lblAlgn val="ctr"/>
        <c:lblOffset val="100"/>
        <c:noMultiLvlLbl val="0"/>
      </c:catAx>
      <c:valAx>
        <c:axId val="45409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'Goals -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-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F-45DD-8DC6-6BB321656EE3}"/>
            </c:ext>
          </c:extLst>
        </c:ser>
        <c:ser>
          <c:idx val="5"/>
          <c:order val="5"/>
          <c:tx>
            <c:strRef>
              <c:f>'Goals -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-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CF-45DD-8DC6-6BB321656EE3}"/>
            </c:ext>
          </c:extLst>
        </c:ser>
        <c:ser>
          <c:idx val="6"/>
          <c:order val="6"/>
          <c:tx>
            <c:strRef>
              <c:f>'Goals -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-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CF-45DD-8DC6-6BB321656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1385104"/>
        <c:axId val="5203447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'Goals - Bonus'!$B$1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'Goals - Bonus'!$B$2:$B$13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3CF-45DD-8DC6-6BB321656EE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- Bonus'!$C$1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'Goals - Bonus'!$C$2:$C$13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3CF-45DD-8DC6-6BB321656EE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- Bonus'!$D$1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'Goals - Bonus'!$D$2:$D$13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3CF-45DD-8DC6-6BB321656E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- Bonus'!$E$1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'Goals - Bonus'!$E$2:$E$13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3CF-45DD-8DC6-6BB321656EE3}"/>
                  </c:ext>
                </c:extLst>
              </c15:ser>
            </c15:filteredLineSeries>
          </c:ext>
        </c:extLst>
      </c:lineChart>
      <c:catAx>
        <c:axId val="12813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44704"/>
        <c:crosses val="autoZero"/>
        <c:auto val="1"/>
        <c:lblAlgn val="ctr"/>
        <c:lblOffset val="100"/>
        <c:noMultiLvlLbl val="0"/>
      </c:catAx>
      <c:valAx>
        <c:axId val="52034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8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19051</xdr:rowOff>
    </xdr:from>
    <xdr:to>
      <xdr:col>21</xdr:col>
      <xdr:colOff>428624</xdr:colOff>
      <xdr:row>30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9226E-BCBA-4E30-863B-E0A3243A5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2</xdr:row>
      <xdr:rowOff>123825</xdr:rowOff>
    </xdr:from>
    <xdr:to>
      <xdr:col>27</xdr:col>
      <xdr:colOff>323850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D13BF-D3AE-430E-A7E9-4B6A54E42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3</xdr:row>
      <xdr:rowOff>9525</xdr:rowOff>
    </xdr:from>
    <xdr:to>
      <xdr:col>21</xdr:col>
      <xdr:colOff>38100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4824F-82B3-4BB0-B2B7-F67C2D4A3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942975</xdr:colOff>
      <xdr:row>17</xdr:row>
      <xdr:rowOff>9524</xdr:rowOff>
    </xdr:from>
    <xdr:to>
      <xdr:col>8</xdr:col>
      <xdr:colOff>9525</xdr:colOff>
      <xdr:row>37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4CBD4-E601-4DDA-AE6C-412324438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Cohn" refreshedDate="44074.444316550929" createdVersion="6" refreshedVersion="6" minRefreshableVersion="3" recordCount="4114" xr:uid="{5D12DFD5-BEB6-4FCC-A62F-F41254C44D5A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Cohn" refreshedDate="44074.467322569442" createdVersion="6" refreshedVersion="6" minRefreshableVersion="3" recordCount="4114" xr:uid="{51C615C2-2CC3-4942-863D-65F415A7B43E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46D18-1695-432E-88F4-7B8383BD1D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4" outline="0" showAll="0"/>
    <pivotField axis="axisRow" dataField="1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C9E8B-D9BA-49E9-8A91-E3DA16CB43B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E6389-A38B-4F62-8429-2D1A2DAA5FA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C0275-7055-47B6-BCDD-B96625CE1DD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3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verage Donation" fld="15" baseField="0" baseItem="0"/>
    <dataField name="Count of Average Donation2" fld="15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52D8-828E-4076-9D21-698CC5C9584A}">
  <dimension ref="A1:F18"/>
  <sheetViews>
    <sheetView workbookViewId="0">
      <selection activeCell="J41" sqref="J41"/>
    </sheetView>
  </sheetViews>
  <sheetFormatPr defaultRowHeight="15" x14ac:dyDescent="0.25"/>
  <cols>
    <col min="1" max="1" width="17" bestFit="1" customWidth="1"/>
    <col min="2" max="5" width="10" bestFit="1" customWidth="1"/>
    <col min="6" max="6" width="11.28515625" bestFit="1" customWidth="1"/>
    <col min="7" max="7" width="12.28515625" bestFit="1" customWidth="1"/>
    <col min="8" max="8" width="13.140625" bestFit="1" customWidth="1"/>
    <col min="9" max="9" width="16.7109375" bestFit="1" customWidth="1"/>
    <col min="10" max="10" width="12.7109375" bestFit="1" customWidth="1"/>
    <col min="11" max="11" width="15.5703125" bestFit="1" customWidth="1"/>
    <col min="12" max="12" width="10.85546875" bestFit="1" customWidth="1"/>
  </cols>
  <sheetData>
    <row r="1" spans="1:6" x14ac:dyDescent="0.25">
      <c r="A1" s="13" t="s">
        <v>8223</v>
      </c>
      <c r="B1" t="s">
        <v>8323</v>
      </c>
    </row>
    <row r="3" spans="1:6" x14ac:dyDescent="0.25">
      <c r="A3" s="13" t="s">
        <v>8321</v>
      </c>
      <c r="B3" s="13" t="s">
        <v>8218</v>
      </c>
    </row>
    <row r="4" spans="1:6" x14ac:dyDescent="0.25">
      <c r="A4" s="13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t="s">
        <v>8314</v>
      </c>
      <c r="B8" s="7"/>
      <c r="C8" s="7"/>
      <c r="D8" s="7">
        <v>24</v>
      </c>
      <c r="E8" s="7"/>
      <c r="F8" s="7">
        <v>24</v>
      </c>
    </row>
    <row r="9" spans="1:6" x14ac:dyDescent="0.25">
      <c r="A9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8" spans="6:6" x14ac:dyDescent="0.25">
      <c r="F18" s="2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CFE9B-E034-43AE-813D-547FFCBA1E3D}">
  <dimension ref="A1:F47"/>
  <sheetViews>
    <sheetView workbookViewId="0">
      <selection activeCell="B24" sqref="B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8323</v>
      </c>
    </row>
    <row r="2" spans="1:6" x14ac:dyDescent="0.25">
      <c r="A2" s="13" t="s">
        <v>8366</v>
      </c>
      <c r="B2" t="s">
        <v>8323</v>
      </c>
    </row>
    <row r="4" spans="1:6" x14ac:dyDescent="0.25">
      <c r="A4" s="13" t="s">
        <v>8365</v>
      </c>
      <c r="B4" s="13" t="s">
        <v>8322</v>
      </c>
    </row>
    <row r="5" spans="1:6" x14ac:dyDescent="0.25">
      <c r="A5" s="13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4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14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14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14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14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14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14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14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14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14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14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14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14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14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14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14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14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14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14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14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14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14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14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14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14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14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14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14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4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14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14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14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14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14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14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14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14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14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14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14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14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14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EF65E-86D5-4CE5-B2FC-9A628A5A02EF}">
  <dimension ref="A1:E18"/>
  <sheetViews>
    <sheetView workbookViewId="0">
      <selection activeCell="J35" sqref="J3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8366</v>
      </c>
      <c r="B1" t="s">
        <v>8323</v>
      </c>
    </row>
    <row r="2" spans="1:5" x14ac:dyDescent="0.25">
      <c r="A2" s="13" t="s">
        <v>8381</v>
      </c>
      <c r="B2" t="s">
        <v>8323</v>
      </c>
    </row>
    <row r="4" spans="1:5" x14ac:dyDescent="0.25">
      <c r="A4" s="13" t="s">
        <v>8365</v>
      </c>
      <c r="B4" s="13" t="s">
        <v>8322</v>
      </c>
    </row>
    <row r="5" spans="1:5" x14ac:dyDescent="0.25">
      <c r="A5" s="13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7" t="s">
        <v>8375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7" t="s">
        <v>8376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7" t="s">
        <v>8377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7" t="s">
        <v>8378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7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7" t="s">
        <v>8379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7" t="s">
        <v>8370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7" t="s">
        <v>8371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7" t="s">
        <v>8372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7" t="s">
        <v>8373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7" t="s">
        <v>8374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7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7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30C17-5E7D-4B6B-B594-9D1D9010B9EC}">
  <dimension ref="A3:D13"/>
  <sheetViews>
    <sheetView workbookViewId="0">
      <selection activeCell="D12" sqref="D12"/>
    </sheetView>
  </sheetViews>
  <sheetFormatPr defaultRowHeight="15" x14ac:dyDescent="0.25"/>
  <cols>
    <col min="1" max="1" width="13.140625" bestFit="1" customWidth="1"/>
    <col min="2" max="2" width="23.85546875" bestFit="1" customWidth="1"/>
    <col min="3" max="3" width="26.42578125" bestFit="1" customWidth="1"/>
  </cols>
  <sheetData>
    <row r="3" spans="1:4" x14ac:dyDescent="0.25">
      <c r="A3" s="13" t="s">
        <v>8310</v>
      </c>
      <c r="B3" t="s">
        <v>8411</v>
      </c>
      <c r="C3" t="s">
        <v>8412</v>
      </c>
    </row>
    <row r="4" spans="1:4" x14ac:dyDescent="0.25">
      <c r="A4" s="14" t="s">
        <v>8311</v>
      </c>
      <c r="B4" s="7">
        <v>45470.969999999994</v>
      </c>
      <c r="C4" s="7">
        <v>520</v>
      </c>
      <c r="D4">
        <f>GETPIVOTDATA("Sum of Average Donation",$A$3,"Category","film &amp; video")/GETPIVOTDATA("Count of Average Donation2",$A$3,"Category","film &amp; video")</f>
        <v>87.444173076923065</v>
      </c>
    </row>
    <row r="5" spans="1:4" x14ac:dyDescent="0.25">
      <c r="A5" s="14" t="s">
        <v>8312</v>
      </c>
      <c r="B5" s="7">
        <v>10052.129999999996</v>
      </c>
      <c r="C5" s="7">
        <v>200</v>
      </c>
      <c r="D5">
        <f>GETPIVOTDATA("Sum of Average Donation",$A$3,"Category","food")/GETPIVOTDATA("Count of Average Donation2",$A$3,"Category","food")</f>
        <v>50.260649999999977</v>
      </c>
    </row>
    <row r="6" spans="1:4" x14ac:dyDescent="0.25">
      <c r="A6" s="14" t="s">
        <v>8313</v>
      </c>
      <c r="B6" s="7">
        <v>10116.709999999995</v>
      </c>
      <c r="C6" s="7">
        <v>220</v>
      </c>
      <c r="D6">
        <f>GETPIVOTDATA("Sum of Average Donation",$A$3,"Category","games")/GETPIVOTDATA("Count of Average Donation2",$A$3,"Category","games")</f>
        <v>45.985045454545435</v>
      </c>
    </row>
    <row r="7" spans="1:4" x14ac:dyDescent="0.25">
      <c r="A7" s="14" t="s">
        <v>8314</v>
      </c>
      <c r="B7" s="7">
        <v>491.99</v>
      </c>
      <c r="C7" s="7">
        <v>24</v>
      </c>
      <c r="D7">
        <f>GETPIVOTDATA("Sum of Average Donation",$A$3,"Category","journalism")/GETPIVOTDATA("Count of Average Donation2",$A$3,"Category","journalism")</f>
        <v>20.499583333333334</v>
      </c>
    </row>
    <row r="8" spans="1:4" x14ac:dyDescent="0.25">
      <c r="A8" s="14" t="s">
        <v>8315</v>
      </c>
      <c r="B8" s="7">
        <v>47394.740000000013</v>
      </c>
      <c r="C8" s="7">
        <v>700</v>
      </c>
      <c r="D8">
        <f>GETPIVOTDATA("Sum of Average Donation",$A$3,"Category","music")/GETPIVOTDATA("Count of Average Donation2",$A$3,"Category","music")</f>
        <v>67.706771428571443</v>
      </c>
    </row>
    <row r="9" spans="1:4" x14ac:dyDescent="0.25">
      <c r="A9" s="14" t="s">
        <v>8316</v>
      </c>
      <c r="B9" s="7">
        <v>18033.299999999992</v>
      </c>
      <c r="C9" s="7">
        <v>220</v>
      </c>
      <c r="D9">
        <f>GETPIVOTDATA("Sum of Average Donation",$A$3,"Category","photography")/GETPIVOTDATA("Count of Average Donation2",$A$3,"Category","photography")</f>
        <v>81.969545454545411</v>
      </c>
    </row>
    <row r="10" spans="1:4" x14ac:dyDescent="0.25">
      <c r="A10" s="14" t="s">
        <v>8317</v>
      </c>
      <c r="B10" s="7">
        <v>12029.900000000001</v>
      </c>
      <c r="C10" s="7">
        <v>237</v>
      </c>
      <c r="D10">
        <f>GETPIVOTDATA("Sum of Average Donation",$A$3,"Category","publishing")/GETPIVOTDATA("Count of Average Donation2",$A$3,"Category","publishing")</f>
        <v>50.75907172995781</v>
      </c>
    </row>
    <row r="11" spans="1:4" x14ac:dyDescent="0.25">
      <c r="A11" s="14" t="s">
        <v>8318</v>
      </c>
      <c r="B11" s="7">
        <v>79946.73000000001</v>
      </c>
      <c r="C11" s="7">
        <v>600</v>
      </c>
      <c r="D11">
        <f>GETPIVOTDATA("Sum of Average Donation",$A$3,"Category","technology")/GETPIVOTDATA("Count of Average Donation2",$A$3,"Category","technology")</f>
        <v>133.24455</v>
      </c>
    </row>
    <row r="12" spans="1:4" x14ac:dyDescent="0.25">
      <c r="A12" s="14" t="s">
        <v>8319</v>
      </c>
      <c r="B12" s="7">
        <v>105617.27000000008</v>
      </c>
      <c r="C12" s="7">
        <v>1393</v>
      </c>
      <c r="D12">
        <f>GETPIVOTDATA("Sum of Average Donation",$A$3,"Category","theater")/GETPIVOTDATA("Count of Average Donation2",$A$3,"Category","theater")</f>
        <v>75.820007178750956</v>
      </c>
    </row>
    <row r="13" spans="1:4" x14ac:dyDescent="0.25">
      <c r="A13" s="14" t="s">
        <v>8320</v>
      </c>
      <c r="B13" s="7">
        <v>329153.74000000046</v>
      </c>
      <c r="C13" s="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sqref="A1:T4115"/>
    </sheetView>
  </sheetViews>
  <sheetFormatPr defaultRowHeight="15" x14ac:dyDescent="0.25"/>
  <cols>
    <col min="1" max="1" width="5" bestFit="1" customWidth="1"/>
    <col min="2" max="2" width="38.42578125" style="1" customWidth="1"/>
    <col min="3" max="3" width="40.28515625" style="1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style="8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15" t="s">
        <v>8367</v>
      </c>
      <c r="T1" s="15" t="s">
        <v>8368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0">
        <f t="shared" ref="O2:O65" si="0">ROUND((E2/D2)*100,0)</f>
        <v>137</v>
      </c>
      <c r="P2" s="11">
        <f>IFERROR(ROUND((E2/L2),2),0)</f>
        <v>63.92</v>
      </c>
      <c r="Q2" s="12" t="str">
        <f>MID(N2,1,FIND("/",N2,1)-1)</f>
        <v>film &amp; video</v>
      </c>
      <c r="R2" s="12" t="str">
        <f>RIGHT(N2,(LEN(N2)-FIND("/",N2,1)))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0">
        <f t="shared" si="0"/>
        <v>143</v>
      </c>
      <c r="P3" s="11">
        <f t="shared" ref="P3:P66" si="1">IFERROR(ROUND((E3/L3),2),0)</f>
        <v>185.48</v>
      </c>
      <c r="Q3" s="4" t="str">
        <f t="shared" ref="Q3:Q66" si="2">MID(N3,1,FIND("/",N3,1)-1)</f>
        <v>film &amp; video</v>
      </c>
      <c r="R3" s="12" t="str">
        <f t="shared" ref="R3:R66" si="3">RIGHT(N3,(LEN(N3)-FIND("/",N3,1)))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0">
        <f t="shared" si="0"/>
        <v>105</v>
      </c>
      <c r="P4" s="11">
        <f t="shared" si="1"/>
        <v>15</v>
      </c>
      <c r="Q4" s="4" t="str">
        <f t="shared" si="2"/>
        <v>film &amp; video</v>
      </c>
      <c r="R4" s="12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0">
        <f t="shared" si="0"/>
        <v>104</v>
      </c>
      <c r="P5" s="11">
        <f t="shared" si="1"/>
        <v>69.27</v>
      </c>
      <c r="Q5" s="4" t="str">
        <f t="shared" si="2"/>
        <v>film &amp; video</v>
      </c>
      <c r="R5" s="12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0">
        <f t="shared" si="0"/>
        <v>123</v>
      </c>
      <c r="P6" s="11">
        <f t="shared" si="1"/>
        <v>190.55</v>
      </c>
      <c r="Q6" s="4" t="str">
        <f t="shared" si="2"/>
        <v>film &amp; video</v>
      </c>
      <c r="R6" s="12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0">
        <f t="shared" si="0"/>
        <v>110</v>
      </c>
      <c r="P7" s="11">
        <f t="shared" si="1"/>
        <v>93.4</v>
      </c>
      <c r="Q7" s="4" t="str">
        <f t="shared" si="2"/>
        <v>film &amp; video</v>
      </c>
      <c r="R7" s="12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0">
        <f t="shared" si="0"/>
        <v>106</v>
      </c>
      <c r="P8" s="11">
        <f t="shared" si="1"/>
        <v>146.88</v>
      </c>
      <c r="Q8" s="4" t="str">
        <f t="shared" si="2"/>
        <v>film &amp; video</v>
      </c>
      <c r="R8" s="12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0">
        <f t="shared" si="0"/>
        <v>101</v>
      </c>
      <c r="P9" s="11">
        <f t="shared" si="1"/>
        <v>159.82</v>
      </c>
      <c r="Q9" s="4" t="str">
        <f t="shared" si="2"/>
        <v>film &amp; video</v>
      </c>
      <c r="R9" s="12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0">
        <f t="shared" si="0"/>
        <v>100</v>
      </c>
      <c r="P10" s="11">
        <f t="shared" si="1"/>
        <v>291.79000000000002</v>
      </c>
      <c r="Q10" s="4" t="str">
        <f t="shared" si="2"/>
        <v>film &amp; video</v>
      </c>
      <c r="R10" s="12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0">
        <f t="shared" si="0"/>
        <v>126</v>
      </c>
      <c r="P11" s="11">
        <f t="shared" si="1"/>
        <v>31.5</v>
      </c>
      <c r="Q11" s="4" t="str">
        <f t="shared" si="2"/>
        <v>film &amp; video</v>
      </c>
      <c r="R11" s="12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0">
        <f t="shared" si="0"/>
        <v>101</v>
      </c>
      <c r="P12" s="11">
        <f t="shared" si="1"/>
        <v>158.68</v>
      </c>
      <c r="Q12" s="4" t="str">
        <f t="shared" si="2"/>
        <v>film &amp; video</v>
      </c>
      <c r="R12" s="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0">
        <f t="shared" si="0"/>
        <v>121</v>
      </c>
      <c r="P13" s="11">
        <f t="shared" si="1"/>
        <v>80.33</v>
      </c>
      <c r="Q13" s="4" t="str">
        <f t="shared" si="2"/>
        <v>film &amp; video</v>
      </c>
      <c r="R13" s="12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0">
        <f t="shared" si="0"/>
        <v>165</v>
      </c>
      <c r="P14" s="11">
        <f t="shared" si="1"/>
        <v>59.96</v>
      </c>
      <c r="Q14" s="4" t="str">
        <f t="shared" si="2"/>
        <v>film &amp; video</v>
      </c>
      <c r="R14" s="12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0">
        <f t="shared" si="0"/>
        <v>160</v>
      </c>
      <c r="P15" s="11">
        <f t="shared" si="1"/>
        <v>109.78</v>
      </c>
      <c r="Q15" s="4" t="str">
        <f t="shared" si="2"/>
        <v>film &amp; video</v>
      </c>
      <c r="R15" s="12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0">
        <f t="shared" si="0"/>
        <v>101</v>
      </c>
      <c r="P16" s="11">
        <f t="shared" si="1"/>
        <v>147.71</v>
      </c>
      <c r="Q16" s="4" t="str">
        <f t="shared" si="2"/>
        <v>film &amp; video</v>
      </c>
      <c r="R16" s="12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0">
        <f t="shared" si="0"/>
        <v>107</v>
      </c>
      <c r="P17" s="11">
        <f t="shared" si="1"/>
        <v>21.76</v>
      </c>
      <c r="Q17" s="4" t="str">
        <f t="shared" si="2"/>
        <v>film &amp; video</v>
      </c>
      <c r="R17" s="12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0">
        <f t="shared" si="0"/>
        <v>100</v>
      </c>
      <c r="P18" s="11">
        <f t="shared" si="1"/>
        <v>171.84</v>
      </c>
      <c r="Q18" s="4" t="str">
        <f t="shared" si="2"/>
        <v>film &amp; video</v>
      </c>
      <c r="R18" s="12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0">
        <f t="shared" si="0"/>
        <v>101</v>
      </c>
      <c r="P19" s="11">
        <f t="shared" si="1"/>
        <v>41.94</v>
      </c>
      <c r="Q19" s="4" t="str">
        <f t="shared" si="2"/>
        <v>film &amp; video</v>
      </c>
      <c r="R19" s="12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0">
        <f t="shared" si="0"/>
        <v>106</v>
      </c>
      <c r="P20" s="11">
        <f t="shared" si="1"/>
        <v>93.26</v>
      </c>
      <c r="Q20" s="4" t="str">
        <f t="shared" si="2"/>
        <v>film &amp; video</v>
      </c>
      <c r="R20" s="12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0">
        <f t="shared" si="0"/>
        <v>145</v>
      </c>
      <c r="P21" s="11">
        <f t="shared" si="1"/>
        <v>56.14</v>
      </c>
      <c r="Q21" s="4" t="str">
        <f t="shared" si="2"/>
        <v>film &amp; video</v>
      </c>
      <c r="R21" s="12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0">
        <f t="shared" si="0"/>
        <v>100</v>
      </c>
      <c r="P22" s="11">
        <f t="shared" si="1"/>
        <v>80.16</v>
      </c>
      <c r="Q22" s="4" t="str">
        <f t="shared" si="2"/>
        <v>film &amp; video</v>
      </c>
      <c r="R22" s="1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0">
        <f t="shared" si="0"/>
        <v>109</v>
      </c>
      <c r="P23" s="11">
        <f t="shared" si="1"/>
        <v>199.9</v>
      </c>
      <c r="Q23" s="4" t="str">
        <f t="shared" si="2"/>
        <v>film &amp; video</v>
      </c>
      <c r="R23" s="12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0">
        <f t="shared" si="0"/>
        <v>117</v>
      </c>
      <c r="P24" s="11">
        <f t="shared" si="1"/>
        <v>51.25</v>
      </c>
      <c r="Q24" s="4" t="str">
        <f t="shared" si="2"/>
        <v>film &amp; video</v>
      </c>
      <c r="R24" s="12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0">
        <f t="shared" si="0"/>
        <v>119</v>
      </c>
      <c r="P25" s="11">
        <f t="shared" si="1"/>
        <v>103.04</v>
      </c>
      <c r="Q25" s="4" t="str">
        <f t="shared" si="2"/>
        <v>film &amp; video</v>
      </c>
      <c r="R25" s="12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0">
        <f t="shared" si="0"/>
        <v>109</v>
      </c>
      <c r="P26" s="11">
        <f t="shared" si="1"/>
        <v>66.349999999999994</v>
      </c>
      <c r="Q26" s="4" t="str">
        <f t="shared" si="2"/>
        <v>film &amp; video</v>
      </c>
      <c r="R26" s="12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0">
        <f t="shared" si="0"/>
        <v>133</v>
      </c>
      <c r="P27" s="11">
        <f t="shared" si="1"/>
        <v>57.14</v>
      </c>
      <c r="Q27" s="4" t="str">
        <f t="shared" si="2"/>
        <v>film &amp; video</v>
      </c>
      <c r="R27" s="12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0">
        <f t="shared" si="0"/>
        <v>155</v>
      </c>
      <c r="P28" s="11">
        <f t="shared" si="1"/>
        <v>102.11</v>
      </c>
      <c r="Q28" s="4" t="str">
        <f t="shared" si="2"/>
        <v>film &amp; video</v>
      </c>
      <c r="R28" s="12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0">
        <f t="shared" si="0"/>
        <v>112</v>
      </c>
      <c r="P29" s="11">
        <f t="shared" si="1"/>
        <v>148.97</v>
      </c>
      <c r="Q29" s="4" t="str">
        <f t="shared" si="2"/>
        <v>film &amp; video</v>
      </c>
      <c r="R29" s="12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0">
        <f t="shared" si="0"/>
        <v>100</v>
      </c>
      <c r="P30" s="11">
        <f t="shared" si="1"/>
        <v>169.61</v>
      </c>
      <c r="Q30" s="4" t="str">
        <f t="shared" si="2"/>
        <v>film &amp; video</v>
      </c>
      <c r="R30" s="12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0">
        <f t="shared" si="0"/>
        <v>123</v>
      </c>
      <c r="P31" s="11">
        <f t="shared" si="1"/>
        <v>31.62</v>
      </c>
      <c r="Q31" s="4" t="str">
        <f t="shared" si="2"/>
        <v>film &amp; video</v>
      </c>
      <c r="R31" s="12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0">
        <f t="shared" si="0"/>
        <v>101</v>
      </c>
      <c r="P32" s="11">
        <f t="shared" si="1"/>
        <v>76.45</v>
      </c>
      <c r="Q32" s="4" t="str">
        <f t="shared" si="2"/>
        <v>film &amp; video</v>
      </c>
      <c r="R32" s="1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0">
        <f t="shared" si="0"/>
        <v>100</v>
      </c>
      <c r="P33" s="11">
        <f t="shared" si="1"/>
        <v>13</v>
      </c>
      <c r="Q33" s="4" t="str">
        <f t="shared" si="2"/>
        <v>film &amp; video</v>
      </c>
      <c r="R33" s="12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0">
        <f t="shared" si="0"/>
        <v>100</v>
      </c>
      <c r="P34" s="11">
        <f t="shared" si="1"/>
        <v>320.45</v>
      </c>
      <c r="Q34" s="4" t="str">
        <f t="shared" si="2"/>
        <v>film &amp; video</v>
      </c>
      <c r="R34" s="12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0">
        <f t="shared" si="0"/>
        <v>102</v>
      </c>
      <c r="P35" s="11">
        <f t="shared" si="1"/>
        <v>83.75</v>
      </c>
      <c r="Q35" s="4" t="str">
        <f t="shared" si="2"/>
        <v>film &amp; video</v>
      </c>
      <c r="R35" s="12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0">
        <f t="shared" si="0"/>
        <v>130</v>
      </c>
      <c r="P36" s="11">
        <f t="shared" si="1"/>
        <v>49.88</v>
      </c>
      <c r="Q36" s="4" t="str">
        <f t="shared" si="2"/>
        <v>film &amp; video</v>
      </c>
      <c r="R36" s="12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0">
        <f t="shared" si="0"/>
        <v>167</v>
      </c>
      <c r="P37" s="11">
        <f t="shared" si="1"/>
        <v>59.46</v>
      </c>
      <c r="Q37" s="4" t="str">
        <f t="shared" si="2"/>
        <v>film &amp; video</v>
      </c>
      <c r="R37" s="12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0">
        <f t="shared" si="0"/>
        <v>142</v>
      </c>
      <c r="P38" s="11">
        <f t="shared" si="1"/>
        <v>193.84</v>
      </c>
      <c r="Q38" s="4" t="str">
        <f t="shared" si="2"/>
        <v>film &amp; video</v>
      </c>
      <c r="R38" s="12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0">
        <f t="shared" si="0"/>
        <v>183</v>
      </c>
      <c r="P39" s="11">
        <f t="shared" si="1"/>
        <v>159.51</v>
      </c>
      <c r="Q39" s="4" t="str">
        <f t="shared" si="2"/>
        <v>film &amp; video</v>
      </c>
      <c r="R39" s="12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0">
        <f t="shared" si="0"/>
        <v>110</v>
      </c>
      <c r="P40" s="11">
        <f t="shared" si="1"/>
        <v>41.68</v>
      </c>
      <c r="Q40" s="4" t="str">
        <f t="shared" si="2"/>
        <v>film &amp; video</v>
      </c>
      <c r="R40" s="12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0">
        <f t="shared" si="0"/>
        <v>131</v>
      </c>
      <c r="P41" s="11">
        <f t="shared" si="1"/>
        <v>150.9</v>
      </c>
      <c r="Q41" s="4" t="str">
        <f t="shared" si="2"/>
        <v>film &amp; video</v>
      </c>
      <c r="R41" s="12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0">
        <f t="shared" si="0"/>
        <v>101</v>
      </c>
      <c r="P42" s="11">
        <f t="shared" si="1"/>
        <v>126.69</v>
      </c>
      <c r="Q42" s="4" t="str">
        <f t="shared" si="2"/>
        <v>film &amp; video</v>
      </c>
      <c r="R42" s="1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0">
        <f t="shared" si="0"/>
        <v>100</v>
      </c>
      <c r="P43" s="11">
        <f t="shared" si="1"/>
        <v>105.26</v>
      </c>
      <c r="Q43" s="4" t="str">
        <f t="shared" si="2"/>
        <v>film &amp; video</v>
      </c>
      <c r="R43" s="12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0">
        <f t="shared" si="0"/>
        <v>142</v>
      </c>
      <c r="P44" s="11">
        <f t="shared" si="1"/>
        <v>117.51</v>
      </c>
      <c r="Q44" s="4" t="str">
        <f t="shared" si="2"/>
        <v>film &amp; video</v>
      </c>
      <c r="R44" s="12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0">
        <f t="shared" si="0"/>
        <v>309</v>
      </c>
      <c r="P45" s="11">
        <f t="shared" si="1"/>
        <v>117.36</v>
      </c>
      <c r="Q45" s="4" t="str">
        <f t="shared" si="2"/>
        <v>film &amp; video</v>
      </c>
      <c r="R45" s="12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0">
        <f t="shared" si="0"/>
        <v>100</v>
      </c>
      <c r="P46" s="11">
        <f t="shared" si="1"/>
        <v>133.33000000000001</v>
      </c>
      <c r="Q46" s="4" t="str">
        <f t="shared" si="2"/>
        <v>film &amp; video</v>
      </c>
      <c r="R46" s="12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0">
        <f t="shared" si="0"/>
        <v>120</v>
      </c>
      <c r="P47" s="11">
        <f t="shared" si="1"/>
        <v>98.36</v>
      </c>
      <c r="Q47" s="4" t="str">
        <f t="shared" si="2"/>
        <v>film &amp; video</v>
      </c>
      <c r="R47" s="12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0">
        <f t="shared" si="0"/>
        <v>104</v>
      </c>
      <c r="P48" s="11">
        <f t="shared" si="1"/>
        <v>194.44</v>
      </c>
      <c r="Q48" s="4" t="str">
        <f t="shared" si="2"/>
        <v>film &amp; video</v>
      </c>
      <c r="R48" s="12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0">
        <f t="shared" si="0"/>
        <v>108</v>
      </c>
      <c r="P49" s="11">
        <f t="shared" si="1"/>
        <v>76.87</v>
      </c>
      <c r="Q49" s="4" t="str">
        <f t="shared" si="2"/>
        <v>film &amp; video</v>
      </c>
      <c r="R49" s="12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0">
        <f t="shared" si="0"/>
        <v>108</v>
      </c>
      <c r="P50" s="11">
        <f t="shared" si="1"/>
        <v>56.82</v>
      </c>
      <c r="Q50" s="4" t="str">
        <f t="shared" si="2"/>
        <v>film &amp; video</v>
      </c>
      <c r="R50" s="12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0">
        <f t="shared" si="0"/>
        <v>100</v>
      </c>
      <c r="P51" s="11">
        <f t="shared" si="1"/>
        <v>137.93</v>
      </c>
      <c r="Q51" s="4" t="str">
        <f t="shared" si="2"/>
        <v>film &amp; video</v>
      </c>
      <c r="R51" s="12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0">
        <f t="shared" si="0"/>
        <v>100</v>
      </c>
      <c r="P52" s="11">
        <f t="shared" si="1"/>
        <v>27.27</v>
      </c>
      <c r="Q52" s="4" t="str">
        <f t="shared" si="2"/>
        <v>film &amp; video</v>
      </c>
      <c r="R52" s="1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0">
        <f t="shared" si="0"/>
        <v>128</v>
      </c>
      <c r="P53" s="11">
        <f t="shared" si="1"/>
        <v>118.34</v>
      </c>
      <c r="Q53" s="4" t="str">
        <f t="shared" si="2"/>
        <v>film &amp; video</v>
      </c>
      <c r="R53" s="12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0">
        <f t="shared" si="0"/>
        <v>116</v>
      </c>
      <c r="P54" s="11">
        <f t="shared" si="1"/>
        <v>223.48</v>
      </c>
      <c r="Q54" s="4" t="str">
        <f t="shared" si="2"/>
        <v>film &amp; video</v>
      </c>
      <c r="R54" s="12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0">
        <f t="shared" si="0"/>
        <v>110</v>
      </c>
      <c r="P55" s="11">
        <f t="shared" si="1"/>
        <v>28.11</v>
      </c>
      <c r="Q55" s="4" t="str">
        <f t="shared" si="2"/>
        <v>film &amp; video</v>
      </c>
      <c r="R55" s="12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0">
        <f t="shared" si="0"/>
        <v>101</v>
      </c>
      <c r="P56" s="11">
        <f t="shared" si="1"/>
        <v>194.23</v>
      </c>
      <c r="Q56" s="4" t="str">
        <f t="shared" si="2"/>
        <v>film &amp; video</v>
      </c>
      <c r="R56" s="12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0">
        <f t="shared" si="0"/>
        <v>129</v>
      </c>
      <c r="P57" s="11">
        <f t="shared" si="1"/>
        <v>128.94999999999999</v>
      </c>
      <c r="Q57" s="4" t="str">
        <f t="shared" si="2"/>
        <v>film &amp; video</v>
      </c>
      <c r="R57" s="12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0">
        <f t="shared" si="0"/>
        <v>107</v>
      </c>
      <c r="P58" s="11">
        <f t="shared" si="1"/>
        <v>49.32</v>
      </c>
      <c r="Q58" s="4" t="str">
        <f t="shared" si="2"/>
        <v>film &amp; video</v>
      </c>
      <c r="R58" s="12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0">
        <f t="shared" si="0"/>
        <v>102</v>
      </c>
      <c r="P59" s="11">
        <f t="shared" si="1"/>
        <v>221.52</v>
      </c>
      <c r="Q59" s="4" t="str">
        <f t="shared" si="2"/>
        <v>film &amp; video</v>
      </c>
      <c r="R59" s="12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0">
        <f t="shared" si="0"/>
        <v>103</v>
      </c>
      <c r="P60" s="11">
        <f t="shared" si="1"/>
        <v>137.21</v>
      </c>
      <c r="Q60" s="4" t="str">
        <f t="shared" si="2"/>
        <v>film &amp; video</v>
      </c>
      <c r="R60" s="12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0">
        <f t="shared" si="0"/>
        <v>100</v>
      </c>
      <c r="P61" s="11">
        <f t="shared" si="1"/>
        <v>606.82000000000005</v>
      </c>
      <c r="Q61" s="4" t="str">
        <f t="shared" si="2"/>
        <v>film &amp; video</v>
      </c>
      <c r="R61" s="12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0">
        <f t="shared" si="0"/>
        <v>103</v>
      </c>
      <c r="P62" s="11">
        <f t="shared" si="1"/>
        <v>43.04</v>
      </c>
      <c r="Q62" s="4" t="str">
        <f t="shared" si="2"/>
        <v>film &amp; video</v>
      </c>
      <c r="R62" s="1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0">
        <f t="shared" si="0"/>
        <v>148</v>
      </c>
      <c r="P63" s="11">
        <f t="shared" si="1"/>
        <v>322.39</v>
      </c>
      <c r="Q63" s="4" t="str">
        <f t="shared" si="2"/>
        <v>film &amp; video</v>
      </c>
      <c r="R63" s="12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0">
        <f t="shared" si="0"/>
        <v>155</v>
      </c>
      <c r="P64" s="11">
        <f t="shared" si="1"/>
        <v>96.71</v>
      </c>
      <c r="Q64" s="4" t="str">
        <f t="shared" si="2"/>
        <v>film &amp; video</v>
      </c>
      <c r="R64" s="12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0">
        <f t="shared" si="0"/>
        <v>114</v>
      </c>
      <c r="P65" s="11">
        <f t="shared" si="1"/>
        <v>35.47</v>
      </c>
      <c r="Q65" s="4" t="str">
        <f t="shared" si="2"/>
        <v>film &amp; video</v>
      </c>
      <c r="R65" s="12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0">
        <f t="shared" ref="O66:O129" si="6">ROUND((E66/D66)*100,0)</f>
        <v>173</v>
      </c>
      <c r="P66" s="11">
        <f t="shared" si="1"/>
        <v>86.67</v>
      </c>
      <c r="Q66" s="4" t="str">
        <f t="shared" si="2"/>
        <v>film &amp; video</v>
      </c>
      <c r="R66" s="12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0">
        <f t="shared" si="6"/>
        <v>108</v>
      </c>
      <c r="P67" s="11">
        <f t="shared" ref="P67:P130" si="7">IFERROR(ROUND((E67/L67),2),0)</f>
        <v>132.05000000000001</v>
      </c>
      <c r="Q67" s="4" t="str">
        <f t="shared" ref="Q67:Q130" si="8">MID(N67,1,FIND("/",N67,1)-1)</f>
        <v>film &amp; video</v>
      </c>
      <c r="R67" s="12" t="str">
        <f t="shared" ref="R67:R130" si="9">RIGHT(N67,(LEN(N67)-FIND("/",N67,1)))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0">
        <f t="shared" si="6"/>
        <v>119</v>
      </c>
      <c r="P68" s="11">
        <f t="shared" si="7"/>
        <v>91.23</v>
      </c>
      <c r="Q68" s="4" t="str">
        <f t="shared" si="8"/>
        <v>film &amp; video</v>
      </c>
      <c r="R68" s="12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0">
        <f t="shared" si="6"/>
        <v>116</v>
      </c>
      <c r="P69" s="11">
        <f t="shared" si="7"/>
        <v>116.25</v>
      </c>
      <c r="Q69" s="4" t="str">
        <f t="shared" si="8"/>
        <v>film &amp; video</v>
      </c>
      <c r="R69" s="12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0">
        <f t="shared" si="6"/>
        <v>127</v>
      </c>
      <c r="P70" s="11">
        <f t="shared" si="7"/>
        <v>21.19</v>
      </c>
      <c r="Q70" s="4" t="str">
        <f t="shared" si="8"/>
        <v>film &amp; video</v>
      </c>
      <c r="R70" s="12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0">
        <f t="shared" si="6"/>
        <v>111</v>
      </c>
      <c r="P71" s="11">
        <f t="shared" si="7"/>
        <v>62.33</v>
      </c>
      <c r="Q71" s="4" t="str">
        <f t="shared" si="8"/>
        <v>film &amp; video</v>
      </c>
      <c r="R71" s="12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0">
        <f t="shared" si="6"/>
        <v>127</v>
      </c>
      <c r="P72" s="11">
        <f t="shared" si="7"/>
        <v>37.409999999999997</v>
      </c>
      <c r="Q72" s="4" t="str">
        <f t="shared" si="8"/>
        <v>film &amp; video</v>
      </c>
      <c r="R72" s="1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0">
        <f t="shared" si="6"/>
        <v>124</v>
      </c>
      <c r="P73" s="11">
        <f t="shared" si="7"/>
        <v>69.72</v>
      </c>
      <c r="Q73" s="4" t="str">
        <f t="shared" si="8"/>
        <v>film &amp; video</v>
      </c>
      <c r="R73" s="12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0">
        <f t="shared" si="6"/>
        <v>108</v>
      </c>
      <c r="P74" s="11">
        <f t="shared" si="7"/>
        <v>58.17</v>
      </c>
      <c r="Q74" s="4" t="str">
        <f t="shared" si="8"/>
        <v>film &amp; video</v>
      </c>
      <c r="R74" s="12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0">
        <f t="shared" si="6"/>
        <v>100</v>
      </c>
      <c r="P75" s="11">
        <f t="shared" si="7"/>
        <v>50</v>
      </c>
      <c r="Q75" s="4" t="str">
        <f t="shared" si="8"/>
        <v>film &amp; video</v>
      </c>
      <c r="R75" s="12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0">
        <f t="shared" si="6"/>
        <v>113</v>
      </c>
      <c r="P76" s="11">
        <f t="shared" si="7"/>
        <v>19.47</v>
      </c>
      <c r="Q76" s="4" t="str">
        <f t="shared" si="8"/>
        <v>film &amp; video</v>
      </c>
      <c r="R76" s="12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0">
        <f t="shared" si="6"/>
        <v>115</v>
      </c>
      <c r="P77" s="11">
        <f t="shared" si="7"/>
        <v>85.96</v>
      </c>
      <c r="Q77" s="4" t="str">
        <f t="shared" si="8"/>
        <v>film &amp; video</v>
      </c>
      <c r="R77" s="12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0">
        <f t="shared" si="6"/>
        <v>153</v>
      </c>
      <c r="P78" s="11">
        <f t="shared" si="7"/>
        <v>30.67</v>
      </c>
      <c r="Q78" s="4" t="str">
        <f t="shared" si="8"/>
        <v>film &amp; video</v>
      </c>
      <c r="R78" s="12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0">
        <f t="shared" si="6"/>
        <v>393</v>
      </c>
      <c r="P79" s="11">
        <f t="shared" si="7"/>
        <v>60.38</v>
      </c>
      <c r="Q79" s="4" t="str">
        <f t="shared" si="8"/>
        <v>film &amp; video</v>
      </c>
      <c r="R79" s="12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0">
        <f t="shared" si="6"/>
        <v>2702</v>
      </c>
      <c r="P80" s="11">
        <f t="shared" si="7"/>
        <v>38.6</v>
      </c>
      <c r="Q80" s="4" t="str">
        <f t="shared" si="8"/>
        <v>film &amp; video</v>
      </c>
      <c r="R80" s="12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0">
        <f t="shared" si="6"/>
        <v>127</v>
      </c>
      <c r="P81" s="11">
        <f t="shared" si="7"/>
        <v>40.270000000000003</v>
      </c>
      <c r="Q81" s="4" t="str">
        <f t="shared" si="8"/>
        <v>film &amp; video</v>
      </c>
      <c r="R81" s="12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0">
        <f t="shared" si="6"/>
        <v>107</v>
      </c>
      <c r="P82" s="11">
        <f t="shared" si="7"/>
        <v>273.83</v>
      </c>
      <c r="Q82" s="4" t="str">
        <f t="shared" si="8"/>
        <v>film &amp; video</v>
      </c>
      <c r="R82" s="1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0">
        <f t="shared" si="6"/>
        <v>198</v>
      </c>
      <c r="P83" s="11">
        <f t="shared" si="7"/>
        <v>53.04</v>
      </c>
      <c r="Q83" s="4" t="str">
        <f t="shared" si="8"/>
        <v>film &amp; video</v>
      </c>
      <c r="R83" s="12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0">
        <f t="shared" si="6"/>
        <v>100</v>
      </c>
      <c r="P84" s="11">
        <f t="shared" si="7"/>
        <v>40.01</v>
      </c>
      <c r="Q84" s="4" t="str">
        <f t="shared" si="8"/>
        <v>film &amp; video</v>
      </c>
      <c r="R84" s="12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0">
        <f t="shared" si="6"/>
        <v>103</v>
      </c>
      <c r="P85" s="11">
        <f t="shared" si="7"/>
        <v>15.77</v>
      </c>
      <c r="Q85" s="4" t="str">
        <f t="shared" si="8"/>
        <v>film &amp; video</v>
      </c>
      <c r="R85" s="12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0">
        <f t="shared" si="6"/>
        <v>100</v>
      </c>
      <c r="P86" s="11">
        <f t="shared" si="7"/>
        <v>71.430000000000007</v>
      </c>
      <c r="Q86" s="4" t="str">
        <f t="shared" si="8"/>
        <v>film &amp; video</v>
      </c>
      <c r="R86" s="12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0">
        <f t="shared" si="6"/>
        <v>126</v>
      </c>
      <c r="P87" s="11">
        <f t="shared" si="7"/>
        <v>71.709999999999994</v>
      </c>
      <c r="Q87" s="4" t="str">
        <f t="shared" si="8"/>
        <v>film &amp; video</v>
      </c>
      <c r="R87" s="12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0">
        <f t="shared" si="6"/>
        <v>106</v>
      </c>
      <c r="P88" s="11">
        <f t="shared" si="7"/>
        <v>375.76</v>
      </c>
      <c r="Q88" s="4" t="str">
        <f t="shared" si="8"/>
        <v>film &amp; video</v>
      </c>
      <c r="R88" s="12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0">
        <f t="shared" si="6"/>
        <v>105</v>
      </c>
      <c r="P89" s="11">
        <f t="shared" si="7"/>
        <v>104.6</v>
      </c>
      <c r="Q89" s="4" t="str">
        <f t="shared" si="8"/>
        <v>film &amp; video</v>
      </c>
      <c r="R89" s="12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0">
        <f t="shared" si="6"/>
        <v>103</v>
      </c>
      <c r="P90" s="11">
        <f t="shared" si="7"/>
        <v>60</v>
      </c>
      <c r="Q90" s="4" t="str">
        <f t="shared" si="8"/>
        <v>film &amp; video</v>
      </c>
      <c r="R90" s="12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0">
        <f t="shared" si="6"/>
        <v>115</v>
      </c>
      <c r="P91" s="11">
        <f t="shared" si="7"/>
        <v>123.29</v>
      </c>
      <c r="Q91" s="4" t="str">
        <f t="shared" si="8"/>
        <v>film &amp; video</v>
      </c>
      <c r="R91" s="12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0">
        <f t="shared" si="6"/>
        <v>100</v>
      </c>
      <c r="P92" s="11">
        <f t="shared" si="7"/>
        <v>31.38</v>
      </c>
      <c r="Q92" s="4" t="str">
        <f t="shared" si="8"/>
        <v>film &amp; video</v>
      </c>
      <c r="R92" s="1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0">
        <f t="shared" si="6"/>
        <v>120</v>
      </c>
      <c r="P93" s="11">
        <f t="shared" si="7"/>
        <v>78.260000000000005</v>
      </c>
      <c r="Q93" s="4" t="str">
        <f t="shared" si="8"/>
        <v>film &amp; video</v>
      </c>
      <c r="R93" s="12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0">
        <f t="shared" si="6"/>
        <v>105</v>
      </c>
      <c r="P94" s="11">
        <f t="shared" si="7"/>
        <v>122.33</v>
      </c>
      <c r="Q94" s="4" t="str">
        <f t="shared" si="8"/>
        <v>film &amp; video</v>
      </c>
      <c r="R94" s="12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0">
        <f t="shared" si="6"/>
        <v>111</v>
      </c>
      <c r="P95" s="11">
        <f t="shared" si="7"/>
        <v>73.73</v>
      </c>
      <c r="Q95" s="4" t="str">
        <f t="shared" si="8"/>
        <v>film &amp; video</v>
      </c>
      <c r="R95" s="12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0">
        <f t="shared" si="6"/>
        <v>104</v>
      </c>
      <c r="P96" s="11">
        <f t="shared" si="7"/>
        <v>21.67</v>
      </c>
      <c r="Q96" s="4" t="str">
        <f t="shared" si="8"/>
        <v>film &amp; video</v>
      </c>
      <c r="R96" s="12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0">
        <f t="shared" si="6"/>
        <v>131</v>
      </c>
      <c r="P97" s="11">
        <f t="shared" si="7"/>
        <v>21.9</v>
      </c>
      <c r="Q97" s="4" t="str">
        <f t="shared" si="8"/>
        <v>film &amp; video</v>
      </c>
      <c r="R97" s="12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0">
        <f t="shared" si="6"/>
        <v>115</v>
      </c>
      <c r="P98" s="11">
        <f t="shared" si="7"/>
        <v>50.59</v>
      </c>
      <c r="Q98" s="4" t="str">
        <f t="shared" si="8"/>
        <v>film &amp; video</v>
      </c>
      <c r="R98" s="12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0">
        <f t="shared" si="6"/>
        <v>106</v>
      </c>
      <c r="P99" s="11">
        <f t="shared" si="7"/>
        <v>53.13</v>
      </c>
      <c r="Q99" s="4" t="str">
        <f t="shared" si="8"/>
        <v>film &amp; video</v>
      </c>
      <c r="R99" s="12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0">
        <f t="shared" si="6"/>
        <v>106</v>
      </c>
      <c r="P100" s="11">
        <f t="shared" si="7"/>
        <v>56.67</v>
      </c>
      <c r="Q100" s="4" t="str">
        <f t="shared" si="8"/>
        <v>film &amp; video</v>
      </c>
      <c r="R100" s="12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0">
        <f t="shared" si="6"/>
        <v>106</v>
      </c>
      <c r="P101" s="11">
        <f t="shared" si="7"/>
        <v>40.78</v>
      </c>
      <c r="Q101" s="4" t="str">
        <f t="shared" si="8"/>
        <v>film &amp; video</v>
      </c>
      <c r="R101" s="12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0">
        <f t="shared" si="6"/>
        <v>100</v>
      </c>
      <c r="P102" s="11">
        <f t="shared" si="7"/>
        <v>192.31</v>
      </c>
      <c r="Q102" s="4" t="str">
        <f t="shared" si="8"/>
        <v>film &amp; video</v>
      </c>
      <c r="R102" s="1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0">
        <f t="shared" si="6"/>
        <v>100</v>
      </c>
      <c r="P103" s="11">
        <f t="shared" si="7"/>
        <v>100</v>
      </c>
      <c r="Q103" s="4" t="str">
        <f t="shared" si="8"/>
        <v>film &amp; video</v>
      </c>
      <c r="R103" s="12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0">
        <f t="shared" si="6"/>
        <v>128</v>
      </c>
      <c r="P104" s="11">
        <f t="shared" si="7"/>
        <v>117.92</v>
      </c>
      <c r="Q104" s="4" t="str">
        <f t="shared" si="8"/>
        <v>film &amp; video</v>
      </c>
      <c r="R104" s="12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0">
        <f t="shared" si="6"/>
        <v>105</v>
      </c>
      <c r="P105" s="11">
        <f t="shared" si="7"/>
        <v>27.9</v>
      </c>
      <c r="Q105" s="4" t="str">
        <f t="shared" si="8"/>
        <v>film &amp; video</v>
      </c>
      <c r="R105" s="12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0">
        <f t="shared" si="6"/>
        <v>120</v>
      </c>
      <c r="P106" s="11">
        <f t="shared" si="7"/>
        <v>60</v>
      </c>
      <c r="Q106" s="4" t="str">
        <f t="shared" si="8"/>
        <v>film &amp; video</v>
      </c>
      <c r="R106" s="12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0">
        <f t="shared" si="6"/>
        <v>107</v>
      </c>
      <c r="P107" s="11">
        <f t="shared" si="7"/>
        <v>39.380000000000003</v>
      </c>
      <c r="Q107" s="4" t="str">
        <f t="shared" si="8"/>
        <v>film &amp; video</v>
      </c>
      <c r="R107" s="12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0">
        <f t="shared" si="6"/>
        <v>101</v>
      </c>
      <c r="P108" s="11">
        <f t="shared" si="7"/>
        <v>186.11</v>
      </c>
      <c r="Q108" s="4" t="str">
        <f t="shared" si="8"/>
        <v>film &amp; video</v>
      </c>
      <c r="R108" s="12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0">
        <f t="shared" si="6"/>
        <v>102</v>
      </c>
      <c r="P109" s="11">
        <f t="shared" si="7"/>
        <v>111.38</v>
      </c>
      <c r="Q109" s="4" t="str">
        <f t="shared" si="8"/>
        <v>film &amp; video</v>
      </c>
      <c r="R109" s="12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0">
        <f t="shared" si="6"/>
        <v>247</v>
      </c>
      <c r="P110" s="11">
        <f t="shared" si="7"/>
        <v>78.72</v>
      </c>
      <c r="Q110" s="4" t="str">
        <f t="shared" si="8"/>
        <v>film &amp; video</v>
      </c>
      <c r="R110" s="12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0">
        <f t="shared" si="6"/>
        <v>220</v>
      </c>
      <c r="P111" s="11">
        <f t="shared" si="7"/>
        <v>46.7</v>
      </c>
      <c r="Q111" s="4" t="str">
        <f t="shared" si="8"/>
        <v>film &amp; video</v>
      </c>
      <c r="R111" s="12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0">
        <f t="shared" si="6"/>
        <v>131</v>
      </c>
      <c r="P112" s="11">
        <f t="shared" si="7"/>
        <v>65.38</v>
      </c>
      <c r="Q112" s="4" t="str">
        <f t="shared" si="8"/>
        <v>film &amp; video</v>
      </c>
      <c r="R112" s="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0">
        <f t="shared" si="6"/>
        <v>155</v>
      </c>
      <c r="P113" s="11">
        <f t="shared" si="7"/>
        <v>102.08</v>
      </c>
      <c r="Q113" s="4" t="str">
        <f t="shared" si="8"/>
        <v>film &amp; video</v>
      </c>
      <c r="R113" s="12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0">
        <f t="shared" si="6"/>
        <v>104</v>
      </c>
      <c r="P114" s="11">
        <f t="shared" si="7"/>
        <v>64.2</v>
      </c>
      <c r="Q114" s="4" t="str">
        <f t="shared" si="8"/>
        <v>film &amp; video</v>
      </c>
      <c r="R114" s="12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0">
        <f t="shared" si="6"/>
        <v>141</v>
      </c>
      <c r="P115" s="11">
        <f t="shared" si="7"/>
        <v>90.38</v>
      </c>
      <c r="Q115" s="4" t="str">
        <f t="shared" si="8"/>
        <v>film &amp; video</v>
      </c>
      <c r="R115" s="12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0">
        <f t="shared" si="6"/>
        <v>103</v>
      </c>
      <c r="P116" s="11">
        <f t="shared" si="7"/>
        <v>88.57</v>
      </c>
      <c r="Q116" s="4" t="str">
        <f t="shared" si="8"/>
        <v>film &amp; video</v>
      </c>
      <c r="R116" s="12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0">
        <f t="shared" si="6"/>
        <v>140</v>
      </c>
      <c r="P117" s="11">
        <f t="shared" si="7"/>
        <v>28.73</v>
      </c>
      <c r="Q117" s="4" t="str">
        <f t="shared" si="8"/>
        <v>film &amp; video</v>
      </c>
      <c r="R117" s="12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0">
        <f t="shared" si="6"/>
        <v>114</v>
      </c>
      <c r="P118" s="11">
        <f t="shared" si="7"/>
        <v>69.790000000000006</v>
      </c>
      <c r="Q118" s="4" t="str">
        <f t="shared" si="8"/>
        <v>film &amp; video</v>
      </c>
      <c r="R118" s="12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0">
        <f t="shared" si="6"/>
        <v>100</v>
      </c>
      <c r="P119" s="11">
        <f t="shared" si="7"/>
        <v>167.49</v>
      </c>
      <c r="Q119" s="4" t="str">
        <f t="shared" si="8"/>
        <v>film &amp; video</v>
      </c>
      <c r="R119" s="12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0">
        <f t="shared" si="6"/>
        <v>113</v>
      </c>
      <c r="P120" s="11">
        <f t="shared" si="7"/>
        <v>144.91</v>
      </c>
      <c r="Q120" s="4" t="str">
        <f t="shared" si="8"/>
        <v>film &amp; video</v>
      </c>
      <c r="R120" s="12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0">
        <f t="shared" si="6"/>
        <v>105</v>
      </c>
      <c r="P121" s="11">
        <f t="shared" si="7"/>
        <v>91.84</v>
      </c>
      <c r="Q121" s="4" t="str">
        <f t="shared" si="8"/>
        <v>film &amp; video</v>
      </c>
      <c r="R121" s="12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0">
        <f t="shared" si="6"/>
        <v>0</v>
      </c>
      <c r="P122" s="11">
        <f t="shared" si="7"/>
        <v>10</v>
      </c>
      <c r="Q122" s="4" t="str">
        <f t="shared" si="8"/>
        <v>film &amp; video</v>
      </c>
      <c r="R122" s="1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0">
        <f t="shared" si="6"/>
        <v>0</v>
      </c>
      <c r="P123" s="11">
        <f t="shared" si="7"/>
        <v>1</v>
      </c>
      <c r="Q123" s="4" t="str">
        <f t="shared" si="8"/>
        <v>film &amp; video</v>
      </c>
      <c r="R123" s="12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0">
        <f t="shared" si="6"/>
        <v>0</v>
      </c>
      <c r="P124" s="11">
        <f t="shared" si="7"/>
        <v>0</v>
      </c>
      <c r="Q124" s="4" t="str">
        <f t="shared" si="8"/>
        <v>film &amp; video</v>
      </c>
      <c r="R124" s="12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0">
        <f t="shared" si="6"/>
        <v>0</v>
      </c>
      <c r="P125" s="11">
        <f t="shared" si="7"/>
        <v>25.17</v>
      </c>
      <c r="Q125" s="4" t="str">
        <f t="shared" si="8"/>
        <v>film &amp; video</v>
      </c>
      <c r="R125" s="12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0">
        <f t="shared" si="6"/>
        <v>0</v>
      </c>
      <c r="P126" s="11">
        <f t="shared" si="7"/>
        <v>0</v>
      </c>
      <c r="Q126" s="4" t="str">
        <f t="shared" si="8"/>
        <v>film &amp; video</v>
      </c>
      <c r="R126" s="12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0">
        <f t="shared" si="6"/>
        <v>14</v>
      </c>
      <c r="P127" s="11">
        <f t="shared" si="7"/>
        <v>11.67</v>
      </c>
      <c r="Q127" s="4" t="str">
        <f t="shared" si="8"/>
        <v>film &amp; video</v>
      </c>
      <c r="R127" s="12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0">
        <f t="shared" si="6"/>
        <v>6</v>
      </c>
      <c r="P128" s="11">
        <f t="shared" si="7"/>
        <v>106.69</v>
      </c>
      <c r="Q128" s="4" t="str">
        <f t="shared" si="8"/>
        <v>film &amp; video</v>
      </c>
      <c r="R128" s="12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0">
        <f t="shared" si="6"/>
        <v>2</v>
      </c>
      <c r="P129" s="11">
        <f t="shared" si="7"/>
        <v>47.5</v>
      </c>
      <c r="Q129" s="4" t="str">
        <f t="shared" si="8"/>
        <v>film &amp; video</v>
      </c>
      <c r="R129" s="12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0">
        <f t="shared" ref="O130:O193" si="12">ROUND((E130/D130)*100,0)</f>
        <v>2</v>
      </c>
      <c r="P130" s="11">
        <f t="shared" si="7"/>
        <v>311.17</v>
      </c>
      <c r="Q130" s="4" t="str">
        <f t="shared" si="8"/>
        <v>film &amp; video</v>
      </c>
      <c r="R130" s="12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0">
        <f t="shared" si="12"/>
        <v>0</v>
      </c>
      <c r="P131" s="11">
        <f t="shared" ref="P131:P194" si="13">IFERROR(ROUND((E131/L131),2),0)</f>
        <v>0</v>
      </c>
      <c r="Q131" s="4" t="str">
        <f t="shared" ref="Q131:Q194" si="14">MID(N131,1,FIND("/",N131,1)-1)</f>
        <v>film &amp; video</v>
      </c>
      <c r="R131" s="12" t="str">
        <f t="shared" ref="R131:R194" si="15">RIGHT(N131,(LEN(N131)-FIND("/",N131,1)))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0">
        <f t="shared" si="12"/>
        <v>0</v>
      </c>
      <c r="P132" s="11">
        <f t="shared" si="13"/>
        <v>0</v>
      </c>
      <c r="Q132" s="4" t="str">
        <f t="shared" si="14"/>
        <v>film &amp; video</v>
      </c>
      <c r="R132" s="1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0">
        <f t="shared" si="12"/>
        <v>0</v>
      </c>
      <c r="P133" s="11">
        <f t="shared" si="13"/>
        <v>0</v>
      </c>
      <c r="Q133" s="4" t="str">
        <f t="shared" si="14"/>
        <v>film &amp; video</v>
      </c>
      <c r="R133" s="12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0">
        <f t="shared" si="12"/>
        <v>10</v>
      </c>
      <c r="P134" s="11">
        <f t="shared" si="13"/>
        <v>94.51</v>
      </c>
      <c r="Q134" s="4" t="str">
        <f t="shared" si="14"/>
        <v>film &amp; video</v>
      </c>
      <c r="R134" s="12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0">
        <f t="shared" si="12"/>
        <v>0</v>
      </c>
      <c r="P135" s="11">
        <f t="shared" si="13"/>
        <v>0</v>
      </c>
      <c r="Q135" s="4" t="str">
        <f t="shared" si="14"/>
        <v>film &amp; video</v>
      </c>
      <c r="R135" s="12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0">
        <f t="shared" si="12"/>
        <v>0</v>
      </c>
      <c r="P136" s="11">
        <f t="shared" si="13"/>
        <v>0</v>
      </c>
      <c r="Q136" s="4" t="str">
        <f t="shared" si="14"/>
        <v>film &amp; video</v>
      </c>
      <c r="R136" s="12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0">
        <f t="shared" si="12"/>
        <v>13</v>
      </c>
      <c r="P137" s="11">
        <f t="shared" si="13"/>
        <v>80.599999999999994</v>
      </c>
      <c r="Q137" s="4" t="str">
        <f t="shared" si="14"/>
        <v>film &amp; video</v>
      </c>
      <c r="R137" s="12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0">
        <f t="shared" si="12"/>
        <v>0</v>
      </c>
      <c r="P138" s="11">
        <f t="shared" si="13"/>
        <v>0</v>
      </c>
      <c r="Q138" s="4" t="str">
        <f t="shared" si="14"/>
        <v>film &amp; video</v>
      </c>
      <c r="R138" s="12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0">
        <f t="shared" si="12"/>
        <v>0</v>
      </c>
      <c r="P139" s="11">
        <f t="shared" si="13"/>
        <v>0</v>
      </c>
      <c r="Q139" s="4" t="str">
        <f t="shared" si="14"/>
        <v>film &amp; video</v>
      </c>
      <c r="R139" s="12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0">
        <f t="shared" si="12"/>
        <v>3</v>
      </c>
      <c r="P140" s="11">
        <f t="shared" si="13"/>
        <v>81.239999999999995</v>
      </c>
      <c r="Q140" s="4" t="str">
        <f t="shared" si="14"/>
        <v>film &amp; video</v>
      </c>
      <c r="R140" s="12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0">
        <f t="shared" si="12"/>
        <v>100</v>
      </c>
      <c r="P141" s="11">
        <f t="shared" si="13"/>
        <v>500</v>
      </c>
      <c r="Q141" s="4" t="str">
        <f t="shared" si="14"/>
        <v>film &amp; video</v>
      </c>
      <c r="R141" s="12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0">
        <f t="shared" si="12"/>
        <v>0</v>
      </c>
      <c r="P142" s="11">
        <f t="shared" si="13"/>
        <v>0</v>
      </c>
      <c r="Q142" s="4" t="str">
        <f t="shared" si="14"/>
        <v>film &amp; video</v>
      </c>
      <c r="R142" s="1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0">
        <f t="shared" si="12"/>
        <v>11</v>
      </c>
      <c r="P143" s="11">
        <f t="shared" si="13"/>
        <v>46.18</v>
      </c>
      <c r="Q143" s="4" t="str">
        <f t="shared" si="14"/>
        <v>film &amp; video</v>
      </c>
      <c r="R143" s="12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0">
        <f t="shared" si="12"/>
        <v>0</v>
      </c>
      <c r="P144" s="11">
        <f t="shared" si="13"/>
        <v>10</v>
      </c>
      <c r="Q144" s="4" t="str">
        <f t="shared" si="14"/>
        <v>film &amp; video</v>
      </c>
      <c r="R144" s="12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0">
        <f t="shared" si="12"/>
        <v>0</v>
      </c>
      <c r="P145" s="11">
        <f t="shared" si="13"/>
        <v>0</v>
      </c>
      <c r="Q145" s="4" t="str">
        <f t="shared" si="14"/>
        <v>film &amp; video</v>
      </c>
      <c r="R145" s="12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0">
        <f t="shared" si="12"/>
        <v>28</v>
      </c>
      <c r="P146" s="11">
        <f t="shared" si="13"/>
        <v>55.95</v>
      </c>
      <c r="Q146" s="4" t="str">
        <f t="shared" si="14"/>
        <v>film &amp; video</v>
      </c>
      <c r="R146" s="12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0">
        <f t="shared" si="12"/>
        <v>8</v>
      </c>
      <c r="P147" s="11">
        <f t="shared" si="13"/>
        <v>37.56</v>
      </c>
      <c r="Q147" s="4" t="str">
        <f t="shared" si="14"/>
        <v>film &amp; video</v>
      </c>
      <c r="R147" s="12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0">
        <f t="shared" si="12"/>
        <v>1</v>
      </c>
      <c r="P148" s="11">
        <f t="shared" si="13"/>
        <v>38.33</v>
      </c>
      <c r="Q148" s="4" t="str">
        <f t="shared" si="14"/>
        <v>film &amp; video</v>
      </c>
      <c r="R148" s="12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0">
        <f t="shared" si="12"/>
        <v>0</v>
      </c>
      <c r="P149" s="11">
        <f t="shared" si="13"/>
        <v>0</v>
      </c>
      <c r="Q149" s="4" t="str">
        <f t="shared" si="14"/>
        <v>film &amp; video</v>
      </c>
      <c r="R149" s="12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0">
        <f t="shared" si="12"/>
        <v>0</v>
      </c>
      <c r="P150" s="11">
        <f t="shared" si="13"/>
        <v>20</v>
      </c>
      <c r="Q150" s="4" t="str">
        <f t="shared" si="14"/>
        <v>film &amp; video</v>
      </c>
      <c r="R150" s="12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0">
        <f t="shared" si="12"/>
        <v>1</v>
      </c>
      <c r="P151" s="11">
        <f t="shared" si="13"/>
        <v>15.33</v>
      </c>
      <c r="Q151" s="4" t="str">
        <f t="shared" si="14"/>
        <v>film &amp; video</v>
      </c>
      <c r="R151" s="12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0">
        <f t="shared" si="12"/>
        <v>23</v>
      </c>
      <c r="P152" s="11">
        <f t="shared" si="13"/>
        <v>449.43</v>
      </c>
      <c r="Q152" s="4" t="str">
        <f t="shared" si="14"/>
        <v>film &amp; video</v>
      </c>
      <c r="R152" s="1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0">
        <f t="shared" si="12"/>
        <v>0</v>
      </c>
      <c r="P153" s="11">
        <f t="shared" si="13"/>
        <v>28</v>
      </c>
      <c r="Q153" s="4" t="str">
        <f t="shared" si="14"/>
        <v>film &amp; video</v>
      </c>
      <c r="R153" s="12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0">
        <f t="shared" si="12"/>
        <v>0</v>
      </c>
      <c r="P154" s="11">
        <f t="shared" si="13"/>
        <v>15</v>
      </c>
      <c r="Q154" s="4" t="str">
        <f t="shared" si="14"/>
        <v>film &amp; video</v>
      </c>
      <c r="R154" s="12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0">
        <f t="shared" si="12"/>
        <v>1</v>
      </c>
      <c r="P155" s="11">
        <f t="shared" si="13"/>
        <v>35.9</v>
      </c>
      <c r="Q155" s="4" t="str">
        <f t="shared" si="14"/>
        <v>film &amp; video</v>
      </c>
      <c r="R155" s="12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0">
        <f t="shared" si="12"/>
        <v>3</v>
      </c>
      <c r="P156" s="11">
        <f t="shared" si="13"/>
        <v>13.33</v>
      </c>
      <c r="Q156" s="4" t="str">
        <f t="shared" si="14"/>
        <v>film &amp; video</v>
      </c>
      <c r="R156" s="12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0">
        <f t="shared" si="12"/>
        <v>0</v>
      </c>
      <c r="P157" s="11">
        <f t="shared" si="13"/>
        <v>20.25</v>
      </c>
      <c r="Q157" s="4" t="str">
        <f t="shared" si="14"/>
        <v>film &amp; video</v>
      </c>
      <c r="R157" s="12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0">
        <f t="shared" si="12"/>
        <v>5</v>
      </c>
      <c r="P158" s="11">
        <f t="shared" si="13"/>
        <v>119</v>
      </c>
      <c r="Q158" s="4" t="str">
        <f t="shared" si="14"/>
        <v>film &amp; video</v>
      </c>
      <c r="R158" s="12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0">
        <f t="shared" si="12"/>
        <v>0</v>
      </c>
      <c r="P159" s="11">
        <f t="shared" si="13"/>
        <v>4</v>
      </c>
      <c r="Q159" s="4" t="str">
        <f t="shared" si="14"/>
        <v>film &amp; video</v>
      </c>
      <c r="R159" s="12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0">
        <f t="shared" si="12"/>
        <v>0</v>
      </c>
      <c r="P160" s="11">
        <f t="shared" si="13"/>
        <v>0</v>
      </c>
      <c r="Q160" s="4" t="str">
        <f t="shared" si="14"/>
        <v>film &amp; video</v>
      </c>
      <c r="R160" s="12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0">
        <f t="shared" si="12"/>
        <v>0</v>
      </c>
      <c r="P161" s="11">
        <f t="shared" si="13"/>
        <v>10</v>
      </c>
      <c r="Q161" s="4" t="str">
        <f t="shared" si="14"/>
        <v>film &amp; video</v>
      </c>
      <c r="R161" s="12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0">
        <f t="shared" si="12"/>
        <v>0</v>
      </c>
      <c r="P162" s="11">
        <f t="shared" si="13"/>
        <v>0</v>
      </c>
      <c r="Q162" s="4" t="str">
        <f t="shared" si="14"/>
        <v>film &amp; video</v>
      </c>
      <c r="R162" s="1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0">
        <f t="shared" si="12"/>
        <v>0</v>
      </c>
      <c r="P163" s="11">
        <f t="shared" si="13"/>
        <v>5</v>
      </c>
      <c r="Q163" s="4" t="str">
        <f t="shared" si="14"/>
        <v>film &amp; video</v>
      </c>
      <c r="R163" s="12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0">
        <f t="shared" si="12"/>
        <v>16</v>
      </c>
      <c r="P164" s="11">
        <f t="shared" si="13"/>
        <v>43.5</v>
      </c>
      <c r="Q164" s="4" t="str">
        <f t="shared" si="14"/>
        <v>film &amp; video</v>
      </c>
      <c r="R164" s="12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0">
        <f t="shared" si="12"/>
        <v>0</v>
      </c>
      <c r="P165" s="11">
        <f t="shared" si="13"/>
        <v>0</v>
      </c>
      <c r="Q165" s="4" t="str">
        <f t="shared" si="14"/>
        <v>film &amp; video</v>
      </c>
      <c r="R165" s="12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0">
        <f t="shared" si="12"/>
        <v>1</v>
      </c>
      <c r="P166" s="11">
        <f t="shared" si="13"/>
        <v>91.43</v>
      </c>
      <c r="Q166" s="4" t="str">
        <f t="shared" si="14"/>
        <v>film &amp; video</v>
      </c>
      <c r="R166" s="12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0">
        <f t="shared" si="12"/>
        <v>0</v>
      </c>
      <c r="P167" s="11">
        <f t="shared" si="13"/>
        <v>0</v>
      </c>
      <c r="Q167" s="4" t="str">
        <f t="shared" si="14"/>
        <v>film &amp; video</v>
      </c>
      <c r="R167" s="12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0">
        <f t="shared" si="12"/>
        <v>60</v>
      </c>
      <c r="P168" s="11">
        <f t="shared" si="13"/>
        <v>3000</v>
      </c>
      <c r="Q168" s="4" t="str">
        <f t="shared" si="14"/>
        <v>film &amp; video</v>
      </c>
      <c r="R168" s="12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0">
        <f t="shared" si="12"/>
        <v>0</v>
      </c>
      <c r="P169" s="11">
        <f t="shared" si="13"/>
        <v>5.5</v>
      </c>
      <c r="Q169" s="4" t="str">
        <f t="shared" si="14"/>
        <v>film &amp; video</v>
      </c>
      <c r="R169" s="12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0">
        <f t="shared" si="12"/>
        <v>4</v>
      </c>
      <c r="P170" s="11">
        <f t="shared" si="13"/>
        <v>108.33</v>
      </c>
      <c r="Q170" s="4" t="str">
        <f t="shared" si="14"/>
        <v>film &amp; video</v>
      </c>
      <c r="R170" s="12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0">
        <f t="shared" si="12"/>
        <v>22</v>
      </c>
      <c r="P171" s="11">
        <f t="shared" si="13"/>
        <v>56</v>
      </c>
      <c r="Q171" s="4" t="str">
        <f t="shared" si="14"/>
        <v>film &amp; video</v>
      </c>
      <c r="R171" s="12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0">
        <f t="shared" si="12"/>
        <v>3</v>
      </c>
      <c r="P172" s="11">
        <f t="shared" si="13"/>
        <v>32.5</v>
      </c>
      <c r="Q172" s="4" t="str">
        <f t="shared" si="14"/>
        <v>film &amp; video</v>
      </c>
      <c r="R172" s="1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0">
        <f t="shared" si="12"/>
        <v>0</v>
      </c>
      <c r="P173" s="11">
        <f t="shared" si="13"/>
        <v>1</v>
      </c>
      <c r="Q173" s="4" t="str">
        <f t="shared" si="14"/>
        <v>film &amp; video</v>
      </c>
      <c r="R173" s="12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0">
        <f t="shared" si="12"/>
        <v>0</v>
      </c>
      <c r="P174" s="11">
        <f t="shared" si="13"/>
        <v>0</v>
      </c>
      <c r="Q174" s="4" t="str">
        <f t="shared" si="14"/>
        <v>film &amp; video</v>
      </c>
      <c r="R174" s="12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0">
        <f t="shared" si="12"/>
        <v>0</v>
      </c>
      <c r="P175" s="11">
        <f t="shared" si="13"/>
        <v>0</v>
      </c>
      <c r="Q175" s="4" t="str">
        <f t="shared" si="14"/>
        <v>film &amp; video</v>
      </c>
      <c r="R175" s="12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0">
        <f t="shared" si="12"/>
        <v>0</v>
      </c>
      <c r="P176" s="11">
        <f t="shared" si="13"/>
        <v>0</v>
      </c>
      <c r="Q176" s="4" t="str">
        <f t="shared" si="14"/>
        <v>film &amp; video</v>
      </c>
      <c r="R176" s="12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0">
        <f t="shared" si="12"/>
        <v>6</v>
      </c>
      <c r="P177" s="11">
        <f t="shared" si="13"/>
        <v>49.88</v>
      </c>
      <c r="Q177" s="4" t="str">
        <f t="shared" si="14"/>
        <v>film &amp; video</v>
      </c>
      <c r="R177" s="12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0">
        <f t="shared" si="12"/>
        <v>0</v>
      </c>
      <c r="P178" s="11">
        <f t="shared" si="13"/>
        <v>0</v>
      </c>
      <c r="Q178" s="4" t="str">
        <f t="shared" si="14"/>
        <v>film &amp; video</v>
      </c>
      <c r="R178" s="12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0">
        <f t="shared" si="12"/>
        <v>40</v>
      </c>
      <c r="P179" s="11">
        <f t="shared" si="13"/>
        <v>25.71</v>
      </c>
      <c r="Q179" s="4" t="str">
        <f t="shared" si="14"/>
        <v>film &amp; video</v>
      </c>
      <c r="R179" s="12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0">
        <f t="shared" si="12"/>
        <v>0</v>
      </c>
      <c r="P180" s="11">
        <f t="shared" si="13"/>
        <v>0</v>
      </c>
      <c r="Q180" s="4" t="str">
        <f t="shared" si="14"/>
        <v>film &amp; video</v>
      </c>
      <c r="R180" s="12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0">
        <f t="shared" si="12"/>
        <v>20</v>
      </c>
      <c r="P181" s="11">
        <f t="shared" si="13"/>
        <v>100</v>
      </c>
      <c r="Q181" s="4" t="str">
        <f t="shared" si="14"/>
        <v>film &amp; video</v>
      </c>
      <c r="R181" s="12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0">
        <f t="shared" si="12"/>
        <v>33</v>
      </c>
      <c r="P182" s="11">
        <f t="shared" si="13"/>
        <v>30.85</v>
      </c>
      <c r="Q182" s="4" t="str">
        <f t="shared" si="14"/>
        <v>film &amp; video</v>
      </c>
      <c r="R182" s="1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0">
        <f t="shared" si="12"/>
        <v>21</v>
      </c>
      <c r="P183" s="11">
        <f t="shared" si="13"/>
        <v>180.5</v>
      </c>
      <c r="Q183" s="4" t="str">
        <f t="shared" si="14"/>
        <v>film &amp; video</v>
      </c>
      <c r="R183" s="12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0">
        <f t="shared" si="12"/>
        <v>0</v>
      </c>
      <c r="P184" s="11">
        <f t="shared" si="13"/>
        <v>0</v>
      </c>
      <c r="Q184" s="4" t="str">
        <f t="shared" si="14"/>
        <v>film &amp; video</v>
      </c>
      <c r="R184" s="12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0">
        <f t="shared" si="12"/>
        <v>36</v>
      </c>
      <c r="P185" s="11">
        <f t="shared" si="13"/>
        <v>373.5</v>
      </c>
      <c r="Q185" s="4" t="str">
        <f t="shared" si="14"/>
        <v>film &amp; video</v>
      </c>
      <c r="R185" s="12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0">
        <f t="shared" si="12"/>
        <v>3</v>
      </c>
      <c r="P186" s="11">
        <f t="shared" si="13"/>
        <v>25.5</v>
      </c>
      <c r="Q186" s="4" t="str">
        <f t="shared" si="14"/>
        <v>film &amp; video</v>
      </c>
      <c r="R186" s="12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0">
        <f t="shared" si="12"/>
        <v>6</v>
      </c>
      <c r="P187" s="11">
        <f t="shared" si="13"/>
        <v>220</v>
      </c>
      <c r="Q187" s="4" t="str">
        <f t="shared" si="14"/>
        <v>film &amp; video</v>
      </c>
      <c r="R187" s="12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0">
        <f t="shared" si="12"/>
        <v>0</v>
      </c>
      <c r="P188" s="11">
        <f t="shared" si="13"/>
        <v>0</v>
      </c>
      <c r="Q188" s="4" t="str">
        <f t="shared" si="14"/>
        <v>film &amp; video</v>
      </c>
      <c r="R188" s="12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0">
        <f t="shared" si="12"/>
        <v>16</v>
      </c>
      <c r="P189" s="11">
        <f t="shared" si="13"/>
        <v>160</v>
      </c>
      <c r="Q189" s="4" t="str">
        <f t="shared" si="14"/>
        <v>film &amp; video</v>
      </c>
      <c r="R189" s="12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0">
        <f t="shared" si="12"/>
        <v>0</v>
      </c>
      <c r="P190" s="11">
        <f t="shared" si="13"/>
        <v>0</v>
      </c>
      <c r="Q190" s="4" t="str">
        <f t="shared" si="14"/>
        <v>film &amp; video</v>
      </c>
      <c r="R190" s="12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0">
        <f t="shared" si="12"/>
        <v>0</v>
      </c>
      <c r="P191" s="11">
        <f t="shared" si="13"/>
        <v>69</v>
      </c>
      <c r="Q191" s="4" t="str">
        <f t="shared" si="14"/>
        <v>film &amp; video</v>
      </c>
      <c r="R191" s="12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0">
        <f t="shared" si="12"/>
        <v>0</v>
      </c>
      <c r="P192" s="11">
        <f t="shared" si="13"/>
        <v>50</v>
      </c>
      <c r="Q192" s="4" t="str">
        <f t="shared" si="14"/>
        <v>film &amp; video</v>
      </c>
      <c r="R192" s="1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0">
        <f t="shared" si="12"/>
        <v>5</v>
      </c>
      <c r="P193" s="11">
        <f t="shared" si="13"/>
        <v>83.33</v>
      </c>
      <c r="Q193" s="4" t="str">
        <f t="shared" si="14"/>
        <v>film &amp; video</v>
      </c>
      <c r="R193" s="12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0">
        <f t="shared" ref="O194:O257" si="18">ROUND((E194/D194)*100,0)</f>
        <v>0</v>
      </c>
      <c r="P194" s="11">
        <f t="shared" si="13"/>
        <v>5.67</v>
      </c>
      <c r="Q194" s="4" t="str">
        <f t="shared" si="14"/>
        <v>film &amp; video</v>
      </c>
      <c r="R194" s="12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0">
        <f t="shared" si="18"/>
        <v>0</v>
      </c>
      <c r="P195" s="11">
        <f t="shared" ref="P195:P258" si="19">IFERROR(ROUND((E195/L195),2),0)</f>
        <v>0</v>
      </c>
      <c r="Q195" s="4" t="str">
        <f t="shared" ref="Q195:Q258" si="20">MID(N195,1,FIND("/",N195,1)-1)</f>
        <v>film &amp; video</v>
      </c>
      <c r="R195" s="12" t="str">
        <f t="shared" ref="R195:R258" si="21">RIGHT(N195,(LEN(N195)-FIND("/",N195,1)))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0">
        <f t="shared" si="18"/>
        <v>0</v>
      </c>
      <c r="P196" s="11">
        <f t="shared" si="19"/>
        <v>1</v>
      </c>
      <c r="Q196" s="4" t="str">
        <f t="shared" si="20"/>
        <v>film &amp; video</v>
      </c>
      <c r="R196" s="12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0">
        <f t="shared" si="18"/>
        <v>0</v>
      </c>
      <c r="P197" s="11">
        <f t="shared" si="19"/>
        <v>0</v>
      </c>
      <c r="Q197" s="4" t="str">
        <f t="shared" si="20"/>
        <v>film &amp; video</v>
      </c>
      <c r="R197" s="12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0">
        <f t="shared" si="18"/>
        <v>42</v>
      </c>
      <c r="P198" s="11">
        <f t="shared" si="19"/>
        <v>77.11</v>
      </c>
      <c r="Q198" s="4" t="str">
        <f t="shared" si="20"/>
        <v>film &amp; video</v>
      </c>
      <c r="R198" s="12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0">
        <f t="shared" si="18"/>
        <v>10</v>
      </c>
      <c r="P199" s="11">
        <f t="shared" si="19"/>
        <v>32.75</v>
      </c>
      <c r="Q199" s="4" t="str">
        <f t="shared" si="20"/>
        <v>film &amp; video</v>
      </c>
      <c r="R199" s="12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0">
        <f t="shared" si="18"/>
        <v>1</v>
      </c>
      <c r="P200" s="11">
        <f t="shared" si="19"/>
        <v>46.5</v>
      </c>
      <c r="Q200" s="4" t="str">
        <f t="shared" si="20"/>
        <v>film &amp; video</v>
      </c>
      <c r="R200" s="12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0">
        <f t="shared" si="18"/>
        <v>0</v>
      </c>
      <c r="P201" s="11">
        <f t="shared" si="19"/>
        <v>0</v>
      </c>
      <c r="Q201" s="4" t="str">
        <f t="shared" si="20"/>
        <v>film &amp; video</v>
      </c>
      <c r="R201" s="12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0">
        <f t="shared" si="18"/>
        <v>26</v>
      </c>
      <c r="P202" s="11">
        <f t="shared" si="19"/>
        <v>87.31</v>
      </c>
      <c r="Q202" s="4" t="str">
        <f t="shared" si="20"/>
        <v>film &amp; video</v>
      </c>
      <c r="R202" s="1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0">
        <f t="shared" si="18"/>
        <v>58</v>
      </c>
      <c r="P203" s="11">
        <f t="shared" si="19"/>
        <v>54.29</v>
      </c>
      <c r="Q203" s="4" t="str">
        <f t="shared" si="20"/>
        <v>film &amp; video</v>
      </c>
      <c r="R203" s="12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0">
        <f t="shared" si="18"/>
        <v>0</v>
      </c>
      <c r="P204" s="11">
        <f t="shared" si="19"/>
        <v>0</v>
      </c>
      <c r="Q204" s="4" t="str">
        <f t="shared" si="20"/>
        <v>film &amp; video</v>
      </c>
      <c r="R204" s="12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0">
        <f t="shared" si="18"/>
        <v>30</v>
      </c>
      <c r="P205" s="11">
        <f t="shared" si="19"/>
        <v>93.25</v>
      </c>
      <c r="Q205" s="4" t="str">
        <f t="shared" si="20"/>
        <v>film &amp; video</v>
      </c>
      <c r="R205" s="12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0">
        <f t="shared" si="18"/>
        <v>51</v>
      </c>
      <c r="P206" s="11">
        <f t="shared" si="19"/>
        <v>117.68</v>
      </c>
      <c r="Q206" s="4" t="str">
        <f t="shared" si="20"/>
        <v>film &amp; video</v>
      </c>
      <c r="R206" s="12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0">
        <f t="shared" si="18"/>
        <v>16</v>
      </c>
      <c r="P207" s="11">
        <f t="shared" si="19"/>
        <v>76.47</v>
      </c>
      <c r="Q207" s="4" t="str">
        <f t="shared" si="20"/>
        <v>film &amp; video</v>
      </c>
      <c r="R207" s="12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0">
        <f t="shared" si="18"/>
        <v>0</v>
      </c>
      <c r="P208" s="11">
        <f t="shared" si="19"/>
        <v>0</v>
      </c>
      <c r="Q208" s="4" t="str">
        <f t="shared" si="20"/>
        <v>film &amp; video</v>
      </c>
      <c r="R208" s="12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0">
        <f t="shared" si="18"/>
        <v>15</v>
      </c>
      <c r="P209" s="11">
        <f t="shared" si="19"/>
        <v>163.85</v>
      </c>
      <c r="Q209" s="4" t="str">
        <f t="shared" si="20"/>
        <v>film &amp; video</v>
      </c>
      <c r="R209" s="12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0">
        <f t="shared" si="18"/>
        <v>0</v>
      </c>
      <c r="P210" s="11">
        <f t="shared" si="19"/>
        <v>0</v>
      </c>
      <c r="Q210" s="4" t="str">
        <f t="shared" si="20"/>
        <v>film &amp; video</v>
      </c>
      <c r="R210" s="12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0">
        <f t="shared" si="18"/>
        <v>0</v>
      </c>
      <c r="P211" s="11">
        <f t="shared" si="19"/>
        <v>0</v>
      </c>
      <c r="Q211" s="4" t="str">
        <f t="shared" si="20"/>
        <v>film &amp; video</v>
      </c>
      <c r="R211" s="12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0">
        <f t="shared" si="18"/>
        <v>25</v>
      </c>
      <c r="P212" s="11">
        <f t="shared" si="19"/>
        <v>91.82</v>
      </c>
      <c r="Q212" s="4" t="str">
        <f t="shared" si="20"/>
        <v>film &amp; video</v>
      </c>
      <c r="R212" s="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0">
        <f t="shared" si="18"/>
        <v>45</v>
      </c>
      <c r="P213" s="11">
        <f t="shared" si="19"/>
        <v>185.83</v>
      </c>
      <c r="Q213" s="4" t="str">
        <f t="shared" si="20"/>
        <v>film &amp; video</v>
      </c>
      <c r="R213" s="12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0">
        <f t="shared" si="18"/>
        <v>0</v>
      </c>
      <c r="P214" s="11">
        <f t="shared" si="19"/>
        <v>1</v>
      </c>
      <c r="Q214" s="4" t="str">
        <f t="shared" si="20"/>
        <v>film &amp; video</v>
      </c>
      <c r="R214" s="12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0">
        <f t="shared" si="18"/>
        <v>0</v>
      </c>
      <c r="P215" s="11">
        <f t="shared" si="19"/>
        <v>20</v>
      </c>
      <c r="Q215" s="4" t="str">
        <f t="shared" si="20"/>
        <v>film &amp; video</v>
      </c>
      <c r="R215" s="12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0">
        <f t="shared" si="18"/>
        <v>0</v>
      </c>
      <c r="P216" s="11">
        <f t="shared" si="19"/>
        <v>1</v>
      </c>
      <c r="Q216" s="4" t="str">
        <f t="shared" si="20"/>
        <v>film &amp; video</v>
      </c>
      <c r="R216" s="12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0">
        <f t="shared" si="18"/>
        <v>0</v>
      </c>
      <c r="P217" s="11">
        <f t="shared" si="19"/>
        <v>10</v>
      </c>
      <c r="Q217" s="4" t="str">
        <f t="shared" si="20"/>
        <v>film &amp; video</v>
      </c>
      <c r="R217" s="12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0">
        <f t="shared" si="18"/>
        <v>56</v>
      </c>
      <c r="P218" s="11">
        <f t="shared" si="19"/>
        <v>331.54</v>
      </c>
      <c r="Q218" s="4" t="str">
        <f t="shared" si="20"/>
        <v>film &amp; video</v>
      </c>
      <c r="R218" s="12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0">
        <f t="shared" si="18"/>
        <v>12</v>
      </c>
      <c r="P219" s="11">
        <f t="shared" si="19"/>
        <v>314.29000000000002</v>
      </c>
      <c r="Q219" s="4" t="str">
        <f t="shared" si="20"/>
        <v>film &amp; video</v>
      </c>
      <c r="R219" s="12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0">
        <f t="shared" si="18"/>
        <v>2</v>
      </c>
      <c r="P220" s="11">
        <f t="shared" si="19"/>
        <v>100</v>
      </c>
      <c r="Q220" s="4" t="str">
        <f t="shared" si="20"/>
        <v>film &amp; video</v>
      </c>
      <c r="R220" s="12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0">
        <f t="shared" si="18"/>
        <v>18</v>
      </c>
      <c r="P221" s="11">
        <f t="shared" si="19"/>
        <v>115.99</v>
      </c>
      <c r="Q221" s="4" t="str">
        <f t="shared" si="20"/>
        <v>film &amp; video</v>
      </c>
      <c r="R221" s="12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0">
        <f t="shared" si="18"/>
        <v>1</v>
      </c>
      <c r="P222" s="11">
        <f t="shared" si="19"/>
        <v>120</v>
      </c>
      <c r="Q222" s="4" t="str">
        <f t="shared" si="20"/>
        <v>film &amp; video</v>
      </c>
      <c r="R222" s="1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0">
        <f t="shared" si="18"/>
        <v>0</v>
      </c>
      <c r="P223" s="11">
        <f t="shared" si="19"/>
        <v>0</v>
      </c>
      <c r="Q223" s="4" t="str">
        <f t="shared" si="20"/>
        <v>film &amp; video</v>
      </c>
      <c r="R223" s="12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0">
        <f t="shared" si="18"/>
        <v>13</v>
      </c>
      <c r="P224" s="11">
        <f t="shared" si="19"/>
        <v>65</v>
      </c>
      <c r="Q224" s="4" t="str">
        <f t="shared" si="20"/>
        <v>film &amp; video</v>
      </c>
      <c r="R224" s="12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0">
        <f t="shared" si="18"/>
        <v>0</v>
      </c>
      <c r="P225" s="11">
        <f t="shared" si="19"/>
        <v>0</v>
      </c>
      <c r="Q225" s="4" t="str">
        <f t="shared" si="20"/>
        <v>film &amp; video</v>
      </c>
      <c r="R225" s="12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0">
        <f t="shared" si="18"/>
        <v>0</v>
      </c>
      <c r="P226" s="11">
        <f t="shared" si="19"/>
        <v>0</v>
      </c>
      <c r="Q226" s="4" t="str">
        <f t="shared" si="20"/>
        <v>film &amp; video</v>
      </c>
      <c r="R226" s="12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0">
        <f t="shared" si="18"/>
        <v>0</v>
      </c>
      <c r="P227" s="11">
        <f t="shared" si="19"/>
        <v>0</v>
      </c>
      <c r="Q227" s="4" t="str">
        <f t="shared" si="20"/>
        <v>film &amp; video</v>
      </c>
      <c r="R227" s="12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0">
        <f t="shared" si="18"/>
        <v>1</v>
      </c>
      <c r="P228" s="11">
        <f t="shared" si="19"/>
        <v>125</v>
      </c>
      <c r="Q228" s="4" t="str">
        <f t="shared" si="20"/>
        <v>film &amp; video</v>
      </c>
      <c r="R228" s="12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0">
        <f t="shared" si="18"/>
        <v>0</v>
      </c>
      <c r="P229" s="11">
        <f t="shared" si="19"/>
        <v>0</v>
      </c>
      <c r="Q229" s="4" t="str">
        <f t="shared" si="20"/>
        <v>film &amp; video</v>
      </c>
      <c r="R229" s="12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0">
        <f t="shared" si="18"/>
        <v>0</v>
      </c>
      <c r="P230" s="11">
        <f t="shared" si="19"/>
        <v>0</v>
      </c>
      <c r="Q230" s="4" t="str">
        <f t="shared" si="20"/>
        <v>film &amp; video</v>
      </c>
      <c r="R230" s="12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0">
        <f t="shared" si="18"/>
        <v>0</v>
      </c>
      <c r="P231" s="11">
        <f t="shared" si="19"/>
        <v>0</v>
      </c>
      <c r="Q231" s="4" t="str">
        <f t="shared" si="20"/>
        <v>film &amp; video</v>
      </c>
      <c r="R231" s="12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0">
        <f t="shared" si="18"/>
        <v>0</v>
      </c>
      <c r="P232" s="11">
        <f t="shared" si="19"/>
        <v>30</v>
      </c>
      <c r="Q232" s="4" t="str">
        <f t="shared" si="20"/>
        <v>film &amp; video</v>
      </c>
      <c r="R232" s="1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0">
        <f t="shared" si="18"/>
        <v>0</v>
      </c>
      <c r="P233" s="11">
        <f t="shared" si="19"/>
        <v>0</v>
      </c>
      <c r="Q233" s="4" t="str">
        <f t="shared" si="20"/>
        <v>film &amp; video</v>
      </c>
      <c r="R233" s="12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0">
        <f t="shared" si="18"/>
        <v>3</v>
      </c>
      <c r="P234" s="11">
        <f t="shared" si="19"/>
        <v>15.71</v>
      </c>
      <c r="Q234" s="4" t="str">
        <f t="shared" si="20"/>
        <v>film &amp; video</v>
      </c>
      <c r="R234" s="12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0">
        <f t="shared" si="18"/>
        <v>0</v>
      </c>
      <c r="P235" s="11">
        <f t="shared" si="19"/>
        <v>0</v>
      </c>
      <c r="Q235" s="4" t="str">
        <f t="shared" si="20"/>
        <v>film &amp; video</v>
      </c>
      <c r="R235" s="12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0">
        <f t="shared" si="18"/>
        <v>40</v>
      </c>
      <c r="P236" s="11">
        <f t="shared" si="19"/>
        <v>80.2</v>
      </c>
      <c r="Q236" s="4" t="str">
        <f t="shared" si="20"/>
        <v>film &amp; video</v>
      </c>
      <c r="R236" s="12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0">
        <f t="shared" si="18"/>
        <v>0</v>
      </c>
      <c r="P237" s="11">
        <f t="shared" si="19"/>
        <v>0</v>
      </c>
      <c r="Q237" s="4" t="str">
        <f t="shared" si="20"/>
        <v>film &amp; video</v>
      </c>
      <c r="R237" s="12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0">
        <f t="shared" si="18"/>
        <v>0</v>
      </c>
      <c r="P238" s="11">
        <f t="shared" si="19"/>
        <v>0</v>
      </c>
      <c r="Q238" s="4" t="str">
        <f t="shared" si="20"/>
        <v>film &amp; video</v>
      </c>
      <c r="R238" s="12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0">
        <f t="shared" si="18"/>
        <v>0</v>
      </c>
      <c r="P239" s="11">
        <f t="shared" si="19"/>
        <v>50</v>
      </c>
      <c r="Q239" s="4" t="str">
        <f t="shared" si="20"/>
        <v>film &amp; video</v>
      </c>
      <c r="R239" s="12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0">
        <f t="shared" si="18"/>
        <v>0</v>
      </c>
      <c r="P240" s="11">
        <f t="shared" si="19"/>
        <v>0</v>
      </c>
      <c r="Q240" s="4" t="str">
        <f t="shared" si="20"/>
        <v>film &amp; video</v>
      </c>
      <c r="R240" s="12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0">
        <f t="shared" si="18"/>
        <v>25</v>
      </c>
      <c r="P241" s="11">
        <f t="shared" si="19"/>
        <v>50</v>
      </c>
      <c r="Q241" s="4" t="str">
        <f t="shared" si="20"/>
        <v>film &amp; video</v>
      </c>
      <c r="R241" s="12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0">
        <f t="shared" si="18"/>
        <v>108</v>
      </c>
      <c r="P242" s="11">
        <f t="shared" si="19"/>
        <v>117.85</v>
      </c>
      <c r="Q242" s="4" t="str">
        <f t="shared" si="20"/>
        <v>film &amp; video</v>
      </c>
      <c r="R242" s="1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0">
        <f t="shared" si="18"/>
        <v>113</v>
      </c>
      <c r="P243" s="11">
        <f t="shared" si="19"/>
        <v>109.04</v>
      </c>
      <c r="Q243" s="4" t="str">
        <f t="shared" si="20"/>
        <v>film &amp; video</v>
      </c>
      <c r="R243" s="12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0">
        <f t="shared" si="18"/>
        <v>113</v>
      </c>
      <c r="P244" s="11">
        <f t="shared" si="19"/>
        <v>73.02</v>
      </c>
      <c r="Q244" s="4" t="str">
        <f t="shared" si="20"/>
        <v>film &amp; video</v>
      </c>
      <c r="R244" s="12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0">
        <f t="shared" si="18"/>
        <v>103</v>
      </c>
      <c r="P245" s="11">
        <f t="shared" si="19"/>
        <v>78.2</v>
      </c>
      <c r="Q245" s="4" t="str">
        <f t="shared" si="20"/>
        <v>film &amp; video</v>
      </c>
      <c r="R245" s="12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0">
        <f t="shared" si="18"/>
        <v>114</v>
      </c>
      <c r="P246" s="11">
        <f t="shared" si="19"/>
        <v>47.4</v>
      </c>
      <c r="Q246" s="4" t="str">
        <f t="shared" si="20"/>
        <v>film &amp; video</v>
      </c>
      <c r="R246" s="12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0">
        <f t="shared" si="18"/>
        <v>104</v>
      </c>
      <c r="P247" s="11">
        <f t="shared" si="19"/>
        <v>54.02</v>
      </c>
      <c r="Q247" s="4" t="str">
        <f t="shared" si="20"/>
        <v>film &amp; video</v>
      </c>
      <c r="R247" s="12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0">
        <f t="shared" si="18"/>
        <v>305</v>
      </c>
      <c r="P248" s="11">
        <f t="shared" si="19"/>
        <v>68.489999999999995</v>
      </c>
      <c r="Q248" s="4" t="str">
        <f t="shared" si="20"/>
        <v>film &amp; video</v>
      </c>
      <c r="R248" s="12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0">
        <f t="shared" si="18"/>
        <v>134</v>
      </c>
      <c r="P249" s="11">
        <f t="shared" si="19"/>
        <v>108.15</v>
      </c>
      <c r="Q249" s="4" t="str">
        <f t="shared" si="20"/>
        <v>film &amp; video</v>
      </c>
      <c r="R249" s="12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0">
        <f t="shared" si="18"/>
        <v>101</v>
      </c>
      <c r="P250" s="11">
        <f t="shared" si="19"/>
        <v>589.95000000000005</v>
      </c>
      <c r="Q250" s="4" t="str">
        <f t="shared" si="20"/>
        <v>film &amp; video</v>
      </c>
      <c r="R250" s="12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0">
        <f t="shared" si="18"/>
        <v>113</v>
      </c>
      <c r="P251" s="11">
        <f t="shared" si="19"/>
        <v>48.05</v>
      </c>
      <c r="Q251" s="4" t="str">
        <f t="shared" si="20"/>
        <v>film &amp; video</v>
      </c>
      <c r="R251" s="12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0">
        <f t="shared" si="18"/>
        <v>106</v>
      </c>
      <c r="P252" s="11">
        <f t="shared" si="19"/>
        <v>72.48</v>
      </c>
      <c r="Q252" s="4" t="str">
        <f t="shared" si="20"/>
        <v>film &amp; video</v>
      </c>
      <c r="R252" s="1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0">
        <f t="shared" si="18"/>
        <v>126</v>
      </c>
      <c r="P253" s="11">
        <f t="shared" si="19"/>
        <v>57.08</v>
      </c>
      <c r="Q253" s="4" t="str">
        <f t="shared" si="20"/>
        <v>film &amp; video</v>
      </c>
      <c r="R253" s="12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0">
        <f t="shared" si="18"/>
        <v>185</v>
      </c>
      <c r="P254" s="11">
        <f t="shared" si="19"/>
        <v>85.44</v>
      </c>
      <c r="Q254" s="4" t="str">
        <f t="shared" si="20"/>
        <v>film &amp; video</v>
      </c>
      <c r="R254" s="12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0">
        <f t="shared" si="18"/>
        <v>101</v>
      </c>
      <c r="P255" s="11">
        <f t="shared" si="19"/>
        <v>215.86</v>
      </c>
      <c r="Q255" s="4" t="str">
        <f t="shared" si="20"/>
        <v>film &amp; video</v>
      </c>
      <c r="R255" s="12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0">
        <f t="shared" si="18"/>
        <v>117</v>
      </c>
      <c r="P256" s="11">
        <f t="shared" si="19"/>
        <v>89.39</v>
      </c>
      <c r="Q256" s="4" t="str">
        <f t="shared" si="20"/>
        <v>film &amp; video</v>
      </c>
      <c r="R256" s="12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0">
        <f t="shared" si="18"/>
        <v>107</v>
      </c>
      <c r="P257" s="11">
        <f t="shared" si="19"/>
        <v>45.42</v>
      </c>
      <c r="Q257" s="4" t="str">
        <f t="shared" si="20"/>
        <v>film &amp; video</v>
      </c>
      <c r="R257" s="12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0">
        <f t="shared" ref="O258:O321" si="24">ROUND((E258/D258)*100,0)</f>
        <v>139</v>
      </c>
      <c r="P258" s="11">
        <f t="shared" si="19"/>
        <v>65.760000000000005</v>
      </c>
      <c r="Q258" s="4" t="str">
        <f t="shared" si="20"/>
        <v>film &amp; video</v>
      </c>
      <c r="R258" s="12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0">
        <f t="shared" si="24"/>
        <v>107</v>
      </c>
      <c r="P259" s="11">
        <f t="shared" ref="P259:P322" si="25">IFERROR(ROUND((E259/L259),2),0)</f>
        <v>66.7</v>
      </c>
      <c r="Q259" s="4" t="str">
        <f t="shared" ref="Q259:Q322" si="26">MID(N259,1,FIND("/",N259,1)-1)</f>
        <v>film &amp; video</v>
      </c>
      <c r="R259" s="12" t="str">
        <f t="shared" ref="R259:R322" si="27">RIGHT(N259,(LEN(N259)-FIND("/",N259,1)))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0">
        <f t="shared" si="24"/>
        <v>191</v>
      </c>
      <c r="P260" s="11">
        <f t="shared" si="25"/>
        <v>83.35</v>
      </c>
      <c r="Q260" s="4" t="str">
        <f t="shared" si="26"/>
        <v>film &amp; video</v>
      </c>
      <c r="R260" s="12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0">
        <f t="shared" si="24"/>
        <v>132</v>
      </c>
      <c r="P261" s="11">
        <f t="shared" si="25"/>
        <v>105.05</v>
      </c>
      <c r="Q261" s="4" t="str">
        <f t="shared" si="26"/>
        <v>film &amp; video</v>
      </c>
      <c r="R261" s="12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0">
        <f t="shared" si="24"/>
        <v>106</v>
      </c>
      <c r="P262" s="11">
        <f t="shared" si="25"/>
        <v>120.91</v>
      </c>
      <c r="Q262" s="4" t="str">
        <f t="shared" si="26"/>
        <v>film &amp; video</v>
      </c>
      <c r="R262" s="1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0">
        <f t="shared" si="24"/>
        <v>107</v>
      </c>
      <c r="P263" s="11">
        <f t="shared" si="25"/>
        <v>97.64</v>
      </c>
      <c r="Q263" s="4" t="str">
        <f t="shared" si="26"/>
        <v>film &amp; video</v>
      </c>
      <c r="R263" s="12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0">
        <f t="shared" si="24"/>
        <v>240</v>
      </c>
      <c r="P264" s="11">
        <f t="shared" si="25"/>
        <v>41.38</v>
      </c>
      <c r="Q264" s="4" t="str">
        <f t="shared" si="26"/>
        <v>film &amp; video</v>
      </c>
      <c r="R264" s="12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0">
        <f t="shared" si="24"/>
        <v>118</v>
      </c>
      <c r="P265" s="11">
        <f t="shared" si="25"/>
        <v>30.65</v>
      </c>
      <c r="Q265" s="4" t="str">
        <f t="shared" si="26"/>
        <v>film &amp; video</v>
      </c>
      <c r="R265" s="12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0">
        <f t="shared" si="24"/>
        <v>118</v>
      </c>
      <c r="P266" s="11">
        <f t="shared" si="25"/>
        <v>64.95</v>
      </c>
      <c r="Q266" s="4" t="str">
        <f t="shared" si="26"/>
        <v>film &amp; video</v>
      </c>
      <c r="R266" s="12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0">
        <f t="shared" si="24"/>
        <v>111</v>
      </c>
      <c r="P267" s="11">
        <f t="shared" si="25"/>
        <v>95.78</v>
      </c>
      <c r="Q267" s="4" t="str">
        <f t="shared" si="26"/>
        <v>film &amp; video</v>
      </c>
      <c r="R267" s="12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0">
        <f t="shared" si="24"/>
        <v>146</v>
      </c>
      <c r="P268" s="11">
        <f t="shared" si="25"/>
        <v>40.42</v>
      </c>
      <c r="Q268" s="4" t="str">
        <f t="shared" si="26"/>
        <v>film &amp; video</v>
      </c>
      <c r="R268" s="12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0">
        <f t="shared" si="24"/>
        <v>132</v>
      </c>
      <c r="P269" s="11">
        <f t="shared" si="25"/>
        <v>78.58</v>
      </c>
      <c r="Q269" s="4" t="str">
        <f t="shared" si="26"/>
        <v>film &amp; video</v>
      </c>
      <c r="R269" s="12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0">
        <f t="shared" si="24"/>
        <v>111</v>
      </c>
      <c r="P270" s="11">
        <f t="shared" si="25"/>
        <v>50.18</v>
      </c>
      <c r="Q270" s="4" t="str">
        <f t="shared" si="26"/>
        <v>film &amp; video</v>
      </c>
      <c r="R270" s="12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0">
        <f t="shared" si="24"/>
        <v>147</v>
      </c>
      <c r="P271" s="11">
        <f t="shared" si="25"/>
        <v>92.25</v>
      </c>
      <c r="Q271" s="4" t="str">
        <f t="shared" si="26"/>
        <v>film &amp; video</v>
      </c>
      <c r="R271" s="12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0">
        <f t="shared" si="24"/>
        <v>153</v>
      </c>
      <c r="P272" s="11">
        <f t="shared" si="25"/>
        <v>57.54</v>
      </c>
      <c r="Q272" s="4" t="str">
        <f t="shared" si="26"/>
        <v>film &amp; video</v>
      </c>
      <c r="R272" s="1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0">
        <f t="shared" si="24"/>
        <v>105</v>
      </c>
      <c r="P273" s="11">
        <f t="shared" si="25"/>
        <v>109.42</v>
      </c>
      <c r="Q273" s="4" t="str">
        <f t="shared" si="26"/>
        <v>film &amp; video</v>
      </c>
      <c r="R273" s="12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0">
        <f t="shared" si="24"/>
        <v>177</v>
      </c>
      <c r="P274" s="11">
        <f t="shared" si="25"/>
        <v>81.89</v>
      </c>
      <c r="Q274" s="4" t="str">
        <f t="shared" si="26"/>
        <v>film &amp; video</v>
      </c>
      <c r="R274" s="12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0">
        <f t="shared" si="24"/>
        <v>108</v>
      </c>
      <c r="P275" s="11">
        <f t="shared" si="25"/>
        <v>45.67</v>
      </c>
      <c r="Q275" s="4" t="str">
        <f t="shared" si="26"/>
        <v>film &amp; video</v>
      </c>
      <c r="R275" s="12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0">
        <f t="shared" si="24"/>
        <v>156</v>
      </c>
      <c r="P276" s="11">
        <f t="shared" si="25"/>
        <v>55.22</v>
      </c>
      <c r="Q276" s="4" t="str">
        <f t="shared" si="26"/>
        <v>film &amp; video</v>
      </c>
      <c r="R276" s="12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0">
        <f t="shared" si="24"/>
        <v>108</v>
      </c>
      <c r="P277" s="11">
        <f t="shared" si="25"/>
        <v>65.3</v>
      </c>
      <c r="Q277" s="4" t="str">
        <f t="shared" si="26"/>
        <v>film &amp; video</v>
      </c>
      <c r="R277" s="12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0">
        <f t="shared" si="24"/>
        <v>148</v>
      </c>
      <c r="P278" s="11">
        <f t="shared" si="25"/>
        <v>95.23</v>
      </c>
      <c r="Q278" s="4" t="str">
        <f t="shared" si="26"/>
        <v>film &amp; video</v>
      </c>
      <c r="R278" s="12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0">
        <f t="shared" si="24"/>
        <v>110</v>
      </c>
      <c r="P279" s="11">
        <f t="shared" si="25"/>
        <v>75.44</v>
      </c>
      <c r="Q279" s="4" t="str">
        <f t="shared" si="26"/>
        <v>film &amp; video</v>
      </c>
      <c r="R279" s="12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0">
        <f t="shared" si="24"/>
        <v>150</v>
      </c>
      <c r="P280" s="11">
        <f t="shared" si="25"/>
        <v>97.82</v>
      </c>
      <c r="Q280" s="4" t="str">
        <f t="shared" si="26"/>
        <v>film &amp; video</v>
      </c>
      <c r="R280" s="12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0">
        <f t="shared" si="24"/>
        <v>157</v>
      </c>
      <c r="P281" s="11">
        <f t="shared" si="25"/>
        <v>87.69</v>
      </c>
      <c r="Q281" s="4" t="str">
        <f t="shared" si="26"/>
        <v>film &amp; video</v>
      </c>
      <c r="R281" s="12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0">
        <f t="shared" si="24"/>
        <v>156</v>
      </c>
      <c r="P282" s="11">
        <f t="shared" si="25"/>
        <v>54.75</v>
      </c>
      <c r="Q282" s="4" t="str">
        <f t="shared" si="26"/>
        <v>film &amp; video</v>
      </c>
      <c r="R282" s="1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0">
        <f t="shared" si="24"/>
        <v>121</v>
      </c>
      <c r="P283" s="11">
        <f t="shared" si="25"/>
        <v>83.95</v>
      </c>
      <c r="Q283" s="4" t="str">
        <f t="shared" si="26"/>
        <v>film &amp; video</v>
      </c>
      <c r="R283" s="12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0">
        <f t="shared" si="24"/>
        <v>101</v>
      </c>
      <c r="P284" s="11">
        <f t="shared" si="25"/>
        <v>254.39</v>
      </c>
      <c r="Q284" s="4" t="str">
        <f t="shared" si="26"/>
        <v>film &amp; video</v>
      </c>
      <c r="R284" s="12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0">
        <f t="shared" si="24"/>
        <v>114</v>
      </c>
      <c r="P285" s="11">
        <f t="shared" si="25"/>
        <v>101.83</v>
      </c>
      <c r="Q285" s="4" t="str">
        <f t="shared" si="26"/>
        <v>film &amp; video</v>
      </c>
      <c r="R285" s="12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0">
        <f t="shared" si="24"/>
        <v>105</v>
      </c>
      <c r="P286" s="11">
        <f t="shared" si="25"/>
        <v>55.07</v>
      </c>
      <c r="Q286" s="4" t="str">
        <f t="shared" si="26"/>
        <v>film &amp; video</v>
      </c>
      <c r="R286" s="12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0">
        <f t="shared" si="24"/>
        <v>229</v>
      </c>
      <c r="P287" s="11">
        <f t="shared" si="25"/>
        <v>56.9</v>
      </c>
      <c r="Q287" s="4" t="str">
        <f t="shared" si="26"/>
        <v>film &amp; video</v>
      </c>
      <c r="R287" s="12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0">
        <f t="shared" si="24"/>
        <v>109</v>
      </c>
      <c r="P288" s="11">
        <f t="shared" si="25"/>
        <v>121.28</v>
      </c>
      <c r="Q288" s="4" t="str">
        <f t="shared" si="26"/>
        <v>film &amp; video</v>
      </c>
      <c r="R288" s="12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0">
        <f t="shared" si="24"/>
        <v>176</v>
      </c>
      <c r="P289" s="11">
        <f t="shared" si="25"/>
        <v>91.19</v>
      </c>
      <c r="Q289" s="4" t="str">
        <f t="shared" si="26"/>
        <v>film &amp; video</v>
      </c>
      <c r="R289" s="12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0">
        <f t="shared" si="24"/>
        <v>103</v>
      </c>
      <c r="P290" s="11">
        <f t="shared" si="25"/>
        <v>115.45</v>
      </c>
      <c r="Q290" s="4" t="str">
        <f t="shared" si="26"/>
        <v>film &amp; video</v>
      </c>
      <c r="R290" s="12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0">
        <f t="shared" si="24"/>
        <v>105</v>
      </c>
      <c r="P291" s="11">
        <f t="shared" si="25"/>
        <v>67.77</v>
      </c>
      <c r="Q291" s="4" t="str">
        <f t="shared" si="26"/>
        <v>film &amp; video</v>
      </c>
      <c r="R291" s="12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0">
        <f t="shared" si="24"/>
        <v>107</v>
      </c>
      <c r="P292" s="11">
        <f t="shared" si="25"/>
        <v>28.58</v>
      </c>
      <c r="Q292" s="4" t="str">
        <f t="shared" si="26"/>
        <v>film &amp; video</v>
      </c>
      <c r="R292" s="1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0">
        <f t="shared" si="24"/>
        <v>120</v>
      </c>
      <c r="P293" s="11">
        <f t="shared" si="25"/>
        <v>46.88</v>
      </c>
      <c r="Q293" s="4" t="str">
        <f t="shared" si="26"/>
        <v>film &amp; video</v>
      </c>
      <c r="R293" s="12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0">
        <f t="shared" si="24"/>
        <v>102</v>
      </c>
      <c r="P294" s="11">
        <f t="shared" si="25"/>
        <v>154.41999999999999</v>
      </c>
      <c r="Q294" s="4" t="str">
        <f t="shared" si="26"/>
        <v>film &amp; video</v>
      </c>
      <c r="R294" s="12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0">
        <f t="shared" si="24"/>
        <v>101</v>
      </c>
      <c r="P295" s="11">
        <f t="shared" si="25"/>
        <v>201.22</v>
      </c>
      <c r="Q295" s="4" t="str">
        <f t="shared" si="26"/>
        <v>film &amp; video</v>
      </c>
      <c r="R295" s="12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0">
        <f t="shared" si="24"/>
        <v>100</v>
      </c>
      <c r="P296" s="11">
        <f t="shared" si="25"/>
        <v>100</v>
      </c>
      <c r="Q296" s="4" t="str">
        <f t="shared" si="26"/>
        <v>film &amp; video</v>
      </c>
      <c r="R296" s="12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0">
        <f t="shared" si="24"/>
        <v>133</v>
      </c>
      <c r="P297" s="11">
        <f t="shared" si="25"/>
        <v>100.08</v>
      </c>
      <c r="Q297" s="4" t="str">
        <f t="shared" si="26"/>
        <v>film &amp; video</v>
      </c>
      <c r="R297" s="12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0">
        <f t="shared" si="24"/>
        <v>119</v>
      </c>
      <c r="P298" s="11">
        <f t="shared" si="25"/>
        <v>230.09</v>
      </c>
      <c r="Q298" s="4" t="str">
        <f t="shared" si="26"/>
        <v>film &amp; video</v>
      </c>
      <c r="R298" s="12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0">
        <f t="shared" si="24"/>
        <v>101</v>
      </c>
      <c r="P299" s="11">
        <f t="shared" si="25"/>
        <v>141.75</v>
      </c>
      <c r="Q299" s="4" t="str">
        <f t="shared" si="26"/>
        <v>film &amp; video</v>
      </c>
      <c r="R299" s="12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0">
        <f t="shared" si="24"/>
        <v>109</v>
      </c>
      <c r="P300" s="11">
        <f t="shared" si="25"/>
        <v>56.34</v>
      </c>
      <c r="Q300" s="4" t="str">
        <f t="shared" si="26"/>
        <v>film &amp; video</v>
      </c>
      <c r="R300" s="12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0">
        <f t="shared" si="24"/>
        <v>179</v>
      </c>
      <c r="P301" s="11">
        <f t="shared" si="25"/>
        <v>73.34</v>
      </c>
      <c r="Q301" s="4" t="str">
        <f t="shared" si="26"/>
        <v>film &amp; video</v>
      </c>
      <c r="R301" s="12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0">
        <f t="shared" si="24"/>
        <v>102</v>
      </c>
      <c r="P302" s="11">
        <f t="shared" si="25"/>
        <v>85.34</v>
      </c>
      <c r="Q302" s="4" t="str">
        <f t="shared" si="26"/>
        <v>film &amp; video</v>
      </c>
      <c r="R302" s="1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0">
        <f t="shared" si="24"/>
        <v>119</v>
      </c>
      <c r="P303" s="11">
        <f t="shared" si="25"/>
        <v>61.5</v>
      </c>
      <c r="Q303" s="4" t="str">
        <f t="shared" si="26"/>
        <v>film &amp; video</v>
      </c>
      <c r="R303" s="12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0">
        <f t="shared" si="24"/>
        <v>100</v>
      </c>
      <c r="P304" s="11">
        <f t="shared" si="25"/>
        <v>93.02</v>
      </c>
      <c r="Q304" s="4" t="str">
        <f t="shared" si="26"/>
        <v>film &amp; video</v>
      </c>
      <c r="R304" s="12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0">
        <f t="shared" si="24"/>
        <v>137</v>
      </c>
      <c r="P305" s="11">
        <f t="shared" si="25"/>
        <v>50.29</v>
      </c>
      <c r="Q305" s="4" t="str">
        <f t="shared" si="26"/>
        <v>film &amp; video</v>
      </c>
      <c r="R305" s="12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0">
        <f t="shared" si="24"/>
        <v>232</v>
      </c>
      <c r="P306" s="11">
        <f t="shared" si="25"/>
        <v>106.43</v>
      </c>
      <c r="Q306" s="4" t="str">
        <f t="shared" si="26"/>
        <v>film &amp; video</v>
      </c>
      <c r="R306" s="12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0">
        <f t="shared" si="24"/>
        <v>130</v>
      </c>
      <c r="P307" s="11">
        <f t="shared" si="25"/>
        <v>51.72</v>
      </c>
      <c r="Q307" s="4" t="str">
        <f t="shared" si="26"/>
        <v>film &amp; video</v>
      </c>
      <c r="R307" s="12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0">
        <f t="shared" si="24"/>
        <v>293</v>
      </c>
      <c r="P308" s="11">
        <f t="shared" si="25"/>
        <v>36.61</v>
      </c>
      <c r="Q308" s="4" t="str">
        <f t="shared" si="26"/>
        <v>film &amp; video</v>
      </c>
      <c r="R308" s="12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0">
        <f t="shared" si="24"/>
        <v>111</v>
      </c>
      <c r="P309" s="11">
        <f t="shared" si="25"/>
        <v>42.52</v>
      </c>
      <c r="Q309" s="4" t="str">
        <f t="shared" si="26"/>
        <v>film &amp; video</v>
      </c>
      <c r="R309" s="12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0">
        <f t="shared" si="24"/>
        <v>106</v>
      </c>
      <c r="P310" s="11">
        <f t="shared" si="25"/>
        <v>62.71</v>
      </c>
      <c r="Q310" s="4" t="str">
        <f t="shared" si="26"/>
        <v>film &amp; video</v>
      </c>
      <c r="R310" s="12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0">
        <f t="shared" si="24"/>
        <v>119</v>
      </c>
      <c r="P311" s="11">
        <f t="shared" si="25"/>
        <v>89.96</v>
      </c>
      <c r="Q311" s="4" t="str">
        <f t="shared" si="26"/>
        <v>film &amp; video</v>
      </c>
      <c r="R311" s="12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0">
        <f t="shared" si="24"/>
        <v>104</v>
      </c>
      <c r="P312" s="11">
        <f t="shared" si="25"/>
        <v>28.92</v>
      </c>
      <c r="Q312" s="4" t="str">
        <f t="shared" si="26"/>
        <v>film &amp; video</v>
      </c>
      <c r="R312" s="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0">
        <f t="shared" si="24"/>
        <v>104</v>
      </c>
      <c r="P313" s="11">
        <f t="shared" si="25"/>
        <v>138.80000000000001</v>
      </c>
      <c r="Q313" s="4" t="str">
        <f t="shared" si="26"/>
        <v>film &amp; video</v>
      </c>
      <c r="R313" s="12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0">
        <f t="shared" si="24"/>
        <v>112</v>
      </c>
      <c r="P314" s="11">
        <f t="shared" si="25"/>
        <v>61.3</v>
      </c>
      <c r="Q314" s="4" t="str">
        <f t="shared" si="26"/>
        <v>film &amp; video</v>
      </c>
      <c r="R314" s="12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0">
        <f t="shared" si="24"/>
        <v>105</v>
      </c>
      <c r="P315" s="11">
        <f t="shared" si="25"/>
        <v>80.2</v>
      </c>
      <c r="Q315" s="4" t="str">
        <f t="shared" si="26"/>
        <v>film &amp; video</v>
      </c>
      <c r="R315" s="12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0">
        <f t="shared" si="24"/>
        <v>385</v>
      </c>
      <c r="P316" s="11">
        <f t="shared" si="25"/>
        <v>32.1</v>
      </c>
      <c r="Q316" s="4" t="str">
        <f t="shared" si="26"/>
        <v>film &amp; video</v>
      </c>
      <c r="R316" s="12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0">
        <f t="shared" si="24"/>
        <v>101</v>
      </c>
      <c r="P317" s="11">
        <f t="shared" si="25"/>
        <v>200.89</v>
      </c>
      <c r="Q317" s="4" t="str">
        <f t="shared" si="26"/>
        <v>film &amp; video</v>
      </c>
      <c r="R317" s="12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0">
        <f t="shared" si="24"/>
        <v>114</v>
      </c>
      <c r="P318" s="11">
        <f t="shared" si="25"/>
        <v>108.01</v>
      </c>
      <c r="Q318" s="4" t="str">
        <f t="shared" si="26"/>
        <v>film &amp; video</v>
      </c>
      <c r="R318" s="12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0">
        <f t="shared" si="24"/>
        <v>101</v>
      </c>
      <c r="P319" s="11">
        <f t="shared" si="25"/>
        <v>95.7</v>
      </c>
      <c r="Q319" s="4" t="str">
        <f t="shared" si="26"/>
        <v>film &amp; video</v>
      </c>
      <c r="R319" s="12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0">
        <f t="shared" si="24"/>
        <v>283</v>
      </c>
      <c r="P320" s="11">
        <f t="shared" si="25"/>
        <v>49.88</v>
      </c>
      <c r="Q320" s="4" t="str">
        <f t="shared" si="26"/>
        <v>film &amp; video</v>
      </c>
      <c r="R320" s="12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0">
        <f t="shared" si="24"/>
        <v>113</v>
      </c>
      <c r="P321" s="11">
        <f t="shared" si="25"/>
        <v>110.47</v>
      </c>
      <c r="Q321" s="4" t="str">
        <f t="shared" si="26"/>
        <v>film &amp; video</v>
      </c>
      <c r="R321" s="12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0">
        <f t="shared" ref="O322:O385" si="30">ROUND((E322/D322)*100,0)</f>
        <v>107</v>
      </c>
      <c r="P322" s="11">
        <f t="shared" si="25"/>
        <v>134.91</v>
      </c>
      <c r="Q322" s="4" t="str">
        <f t="shared" si="26"/>
        <v>film &amp; video</v>
      </c>
      <c r="R322" s="1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0">
        <f t="shared" si="30"/>
        <v>103</v>
      </c>
      <c r="P323" s="11">
        <f t="shared" ref="P323:P386" si="31">IFERROR(ROUND((E323/L323),2),0)</f>
        <v>106.62</v>
      </c>
      <c r="Q323" s="4" t="str">
        <f t="shared" ref="Q323:Q386" si="32">MID(N323,1,FIND("/",N323,1)-1)</f>
        <v>film &amp; video</v>
      </c>
      <c r="R323" s="12" t="str">
        <f t="shared" ref="R323:R386" si="33">RIGHT(N323,(LEN(N323)-FIND("/",N323,1)))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0">
        <f t="shared" si="30"/>
        <v>108</v>
      </c>
      <c r="P324" s="11">
        <f t="shared" si="31"/>
        <v>145.04</v>
      </c>
      <c r="Q324" s="4" t="str">
        <f t="shared" si="32"/>
        <v>film &amp; video</v>
      </c>
      <c r="R324" s="12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0">
        <f t="shared" si="30"/>
        <v>123</v>
      </c>
      <c r="P325" s="11">
        <f t="shared" si="31"/>
        <v>114.59</v>
      </c>
      <c r="Q325" s="4" t="str">
        <f t="shared" si="32"/>
        <v>film &amp; video</v>
      </c>
      <c r="R325" s="12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0">
        <f t="shared" si="30"/>
        <v>102</v>
      </c>
      <c r="P326" s="11">
        <f t="shared" si="31"/>
        <v>105.32</v>
      </c>
      <c r="Q326" s="4" t="str">
        <f t="shared" si="32"/>
        <v>film &amp; video</v>
      </c>
      <c r="R326" s="12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0">
        <f t="shared" si="30"/>
        <v>104</v>
      </c>
      <c r="P327" s="11">
        <f t="shared" si="31"/>
        <v>70.92</v>
      </c>
      <c r="Q327" s="4" t="str">
        <f t="shared" si="32"/>
        <v>film &amp; video</v>
      </c>
      <c r="R327" s="12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0">
        <f t="shared" si="30"/>
        <v>113</v>
      </c>
      <c r="P328" s="11">
        <f t="shared" si="31"/>
        <v>147.16999999999999</v>
      </c>
      <c r="Q328" s="4" t="str">
        <f t="shared" si="32"/>
        <v>film &amp; video</v>
      </c>
      <c r="R328" s="12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0">
        <f t="shared" si="30"/>
        <v>136</v>
      </c>
      <c r="P329" s="11">
        <f t="shared" si="31"/>
        <v>160.47</v>
      </c>
      <c r="Q329" s="4" t="str">
        <f t="shared" si="32"/>
        <v>film &amp; video</v>
      </c>
      <c r="R329" s="12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0">
        <f t="shared" si="30"/>
        <v>104</v>
      </c>
      <c r="P330" s="11">
        <f t="shared" si="31"/>
        <v>156.05000000000001</v>
      </c>
      <c r="Q330" s="4" t="str">
        <f t="shared" si="32"/>
        <v>film &amp; video</v>
      </c>
      <c r="R330" s="12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0">
        <f t="shared" si="30"/>
        <v>106</v>
      </c>
      <c r="P331" s="11">
        <f t="shared" si="31"/>
        <v>63.17</v>
      </c>
      <c r="Q331" s="4" t="str">
        <f t="shared" si="32"/>
        <v>film &amp; video</v>
      </c>
      <c r="R331" s="12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0">
        <f t="shared" si="30"/>
        <v>102</v>
      </c>
      <c r="P332" s="11">
        <f t="shared" si="31"/>
        <v>104.82</v>
      </c>
      <c r="Q332" s="4" t="str">
        <f t="shared" si="32"/>
        <v>film &amp; video</v>
      </c>
      <c r="R332" s="1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0">
        <f t="shared" si="30"/>
        <v>107</v>
      </c>
      <c r="P333" s="11">
        <f t="shared" si="31"/>
        <v>97.36</v>
      </c>
      <c r="Q333" s="4" t="str">
        <f t="shared" si="32"/>
        <v>film &amp; video</v>
      </c>
      <c r="R333" s="12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0">
        <f t="shared" si="30"/>
        <v>113</v>
      </c>
      <c r="P334" s="11">
        <f t="shared" si="31"/>
        <v>203.63</v>
      </c>
      <c r="Q334" s="4" t="str">
        <f t="shared" si="32"/>
        <v>film &amp; video</v>
      </c>
      <c r="R334" s="12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0">
        <f t="shared" si="30"/>
        <v>125</v>
      </c>
      <c r="P335" s="11">
        <f t="shared" si="31"/>
        <v>188.31</v>
      </c>
      <c r="Q335" s="4" t="str">
        <f t="shared" si="32"/>
        <v>film &amp; video</v>
      </c>
      <c r="R335" s="12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0">
        <f t="shared" si="30"/>
        <v>101</v>
      </c>
      <c r="P336" s="11">
        <f t="shared" si="31"/>
        <v>146.65</v>
      </c>
      <c r="Q336" s="4" t="str">
        <f t="shared" si="32"/>
        <v>film &amp; video</v>
      </c>
      <c r="R336" s="12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0">
        <f t="shared" si="30"/>
        <v>103</v>
      </c>
      <c r="P337" s="11">
        <f t="shared" si="31"/>
        <v>109.19</v>
      </c>
      <c r="Q337" s="4" t="str">
        <f t="shared" si="32"/>
        <v>film &amp; video</v>
      </c>
      <c r="R337" s="12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0">
        <f t="shared" si="30"/>
        <v>117</v>
      </c>
      <c r="P338" s="11">
        <f t="shared" si="31"/>
        <v>59.25</v>
      </c>
      <c r="Q338" s="4" t="str">
        <f t="shared" si="32"/>
        <v>film &amp; video</v>
      </c>
      <c r="R338" s="12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0">
        <f t="shared" si="30"/>
        <v>101</v>
      </c>
      <c r="P339" s="11">
        <f t="shared" si="31"/>
        <v>97.9</v>
      </c>
      <c r="Q339" s="4" t="str">
        <f t="shared" si="32"/>
        <v>film &amp; video</v>
      </c>
      <c r="R339" s="12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0">
        <f t="shared" si="30"/>
        <v>110</v>
      </c>
      <c r="P340" s="11">
        <f t="shared" si="31"/>
        <v>70</v>
      </c>
      <c r="Q340" s="4" t="str">
        <f t="shared" si="32"/>
        <v>film &amp; video</v>
      </c>
      <c r="R340" s="12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0">
        <f t="shared" si="30"/>
        <v>108</v>
      </c>
      <c r="P341" s="11">
        <f t="shared" si="31"/>
        <v>72.87</v>
      </c>
      <c r="Q341" s="4" t="str">
        <f t="shared" si="32"/>
        <v>film &amp; video</v>
      </c>
      <c r="R341" s="12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0">
        <f t="shared" si="30"/>
        <v>125</v>
      </c>
      <c r="P342" s="11">
        <f t="shared" si="31"/>
        <v>146.35</v>
      </c>
      <c r="Q342" s="4" t="str">
        <f t="shared" si="32"/>
        <v>film &amp; video</v>
      </c>
      <c r="R342" s="1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0">
        <f t="shared" si="30"/>
        <v>107</v>
      </c>
      <c r="P343" s="11">
        <f t="shared" si="31"/>
        <v>67.91</v>
      </c>
      <c r="Q343" s="4" t="str">
        <f t="shared" si="32"/>
        <v>film &amp; video</v>
      </c>
      <c r="R343" s="12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0">
        <f t="shared" si="30"/>
        <v>100</v>
      </c>
      <c r="P344" s="11">
        <f t="shared" si="31"/>
        <v>169.85</v>
      </c>
      <c r="Q344" s="4" t="str">
        <f t="shared" si="32"/>
        <v>film &amp; video</v>
      </c>
      <c r="R344" s="12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0">
        <f t="shared" si="30"/>
        <v>102</v>
      </c>
      <c r="P345" s="11">
        <f t="shared" si="31"/>
        <v>58.41</v>
      </c>
      <c r="Q345" s="4" t="str">
        <f t="shared" si="32"/>
        <v>film &amp; video</v>
      </c>
      <c r="R345" s="12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0">
        <f t="shared" si="30"/>
        <v>102</v>
      </c>
      <c r="P346" s="11">
        <f t="shared" si="31"/>
        <v>119.99</v>
      </c>
      <c r="Q346" s="4" t="str">
        <f t="shared" si="32"/>
        <v>film &amp; video</v>
      </c>
      <c r="R346" s="12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0">
        <f t="shared" si="30"/>
        <v>123</v>
      </c>
      <c r="P347" s="11">
        <f t="shared" si="31"/>
        <v>99.86</v>
      </c>
      <c r="Q347" s="4" t="str">
        <f t="shared" si="32"/>
        <v>film &amp; video</v>
      </c>
      <c r="R347" s="12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0">
        <f t="shared" si="30"/>
        <v>170</v>
      </c>
      <c r="P348" s="11">
        <f t="shared" si="31"/>
        <v>90.58</v>
      </c>
      <c r="Q348" s="4" t="str">
        <f t="shared" si="32"/>
        <v>film &amp; video</v>
      </c>
      <c r="R348" s="12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0">
        <f t="shared" si="30"/>
        <v>112</v>
      </c>
      <c r="P349" s="11">
        <f t="shared" si="31"/>
        <v>117.77</v>
      </c>
      <c r="Q349" s="4" t="str">
        <f t="shared" si="32"/>
        <v>film &amp; video</v>
      </c>
      <c r="R349" s="12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0">
        <f t="shared" si="30"/>
        <v>103</v>
      </c>
      <c r="P350" s="11">
        <f t="shared" si="31"/>
        <v>86.55</v>
      </c>
      <c r="Q350" s="4" t="str">
        <f t="shared" si="32"/>
        <v>film &amp; video</v>
      </c>
      <c r="R350" s="12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0">
        <f t="shared" si="30"/>
        <v>107</v>
      </c>
      <c r="P351" s="11">
        <f t="shared" si="31"/>
        <v>71.900000000000006</v>
      </c>
      <c r="Q351" s="4" t="str">
        <f t="shared" si="32"/>
        <v>film &amp; video</v>
      </c>
      <c r="R351" s="12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0">
        <f t="shared" si="30"/>
        <v>115</v>
      </c>
      <c r="P352" s="11">
        <f t="shared" si="31"/>
        <v>129.82</v>
      </c>
      <c r="Q352" s="4" t="str">
        <f t="shared" si="32"/>
        <v>film &amp; video</v>
      </c>
      <c r="R352" s="1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0">
        <f t="shared" si="30"/>
        <v>127</v>
      </c>
      <c r="P353" s="11">
        <f t="shared" si="31"/>
        <v>44.91</v>
      </c>
      <c r="Q353" s="4" t="str">
        <f t="shared" si="32"/>
        <v>film &amp; video</v>
      </c>
      <c r="R353" s="12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0">
        <f t="shared" si="30"/>
        <v>117</v>
      </c>
      <c r="P354" s="11">
        <f t="shared" si="31"/>
        <v>40.76</v>
      </c>
      <c r="Q354" s="4" t="str">
        <f t="shared" si="32"/>
        <v>film &amp; video</v>
      </c>
      <c r="R354" s="12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0">
        <f t="shared" si="30"/>
        <v>109</v>
      </c>
      <c r="P355" s="11">
        <f t="shared" si="31"/>
        <v>103.52</v>
      </c>
      <c r="Q355" s="4" t="str">
        <f t="shared" si="32"/>
        <v>film &amp; video</v>
      </c>
      <c r="R355" s="12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0">
        <f t="shared" si="30"/>
        <v>104</v>
      </c>
      <c r="P356" s="11">
        <f t="shared" si="31"/>
        <v>125.45</v>
      </c>
      <c r="Q356" s="4" t="str">
        <f t="shared" si="32"/>
        <v>film &amp; video</v>
      </c>
      <c r="R356" s="12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0">
        <f t="shared" si="30"/>
        <v>116</v>
      </c>
      <c r="P357" s="11">
        <f t="shared" si="31"/>
        <v>246.61</v>
      </c>
      <c r="Q357" s="4" t="str">
        <f t="shared" si="32"/>
        <v>film &amp; video</v>
      </c>
      <c r="R357" s="12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0">
        <f t="shared" si="30"/>
        <v>103</v>
      </c>
      <c r="P358" s="11">
        <f t="shared" si="31"/>
        <v>79.400000000000006</v>
      </c>
      <c r="Q358" s="4" t="str">
        <f t="shared" si="32"/>
        <v>film &amp; video</v>
      </c>
      <c r="R358" s="12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0">
        <f t="shared" si="30"/>
        <v>174</v>
      </c>
      <c r="P359" s="11">
        <f t="shared" si="31"/>
        <v>86.14</v>
      </c>
      <c r="Q359" s="4" t="str">
        <f t="shared" si="32"/>
        <v>film &amp; video</v>
      </c>
      <c r="R359" s="12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0">
        <f t="shared" si="30"/>
        <v>103</v>
      </c>
      <c r="P360" s="11">
        <f t="shared" si="31"/>
        <v>193.05</v>
      </c>
      <c r="Q360" s="4" t="str">
        <f t="shared" si="32"/>
        <v>film &amp; video</v>
      </c>
      <c r="R360" s="12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0">
        <f t="shared" si="30"/>
        <v>105</v>
      </c>
      <c r="P361" s="11">
        <f t="shared" si="31"/>
        <v>84.02</v>
      </c>
      <c r="Q361" s="4" t="str">
        <f t="shared" si="32"/>
        <v>film &amp; video</v>
      </c>
      <c r="R361" s="12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0">
        <f t="shared" si="30"/>
        <v>101</v>
      </c>
      <c r="P362" s="11">
        <f t="shared" si="31"/>
        <v>139.83000000000001</v>
      </c>
      <c r="Q362" s="4" t="str">
        <f t="shared" si="32"/>
        <v>film &amp; video</v>
      </c>
      <c r="R362" s="1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0">
        <f t="shared" si="30"/>
        <v>111</v>
      </c>
      <c r="P363" s="11">
        <f t="shared" si="31"/>
        <v>109.82</v>
      </c>
      <c r="Q363" s="4" t="str">
        <f t="shared" si="32"/>
        <v>film &amp; video</v>
      </c>
      <c r="R363" s="12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0">
        <f t="shared" si="30"/>
        <v>124</v>
      </c>
      <c r="P364" s="11">
        <f t="shared" si="31"/>
        <v>139.53</v>
      </c>
      <c r="Q364" s="4" t="str">
        <f t="shared" si="32"/>
        <v>film &amp; video</v>
      </c>
      <c r="R364" s="12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0">
        <f t="shared" si="30"/>
        <v>101</v>
      </c>
      <c r="P365" s="11">
        <f t="shared" si="31"/>
        <v>347.85</v>
      </c>
      <c r="Q365" s="4" t="str">
        <f t="shared" si="32"/>
        <v>film &amp; video</v>
      </c>
      <c r="R365" s="12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0">
        <f t="shared" si="30"/>
        <v>110</v>
      </c>
      <c r="P366" s="11">
        <f t="shared" si="31"/>
        <v>68.239999999999995</v>
      </c>
      <c r="Q366" s="4" t="str">
        <f t="shared" si="32"/>
        <v>film &amp; video</v>
      </c>
      <c r="R366" s="12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0">
        <f t="shared" si="30"/>
        <v>104</v>
      </c>
      <c r="P367" s="11">
        <f t="shared" si="31"/>
        <v>239.94</v>
      </c>
      <c r="Q367" s="4" t="str">
        <f t="shared" si="32"/>
        <v>film &amp; video</v>
      </c>
      <c r="R367" s="12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0">
        <f t="shared" si="30"/>
        <v>101</v>
      </c>
      <c r="P368" s="11">
        <f t="shared" si="31"/>
        <v>287.31</v>
      </c>
      <c r="Q368" s="4" t="str">
        <f t="shared" si="32"/>
        <v>film &amp; video</v>
      </c>
      <c r="R368" s="12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0">
        <f t="shared" si="30"/>
        <v>103</v>
      </c>
      <c r="P369" s="11">
        <f t="shared" si="31"/>
        <v>86.85</v>
      </c>
      <c r="Q369" s="4" t="str">
        <f t="shared" si="32"/>
        <v>film &amp; video</v>
      </c>
      <c r="R369" s="12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0">
        <f t="shared" si="30"/>
        <v>104</v>
      </c>
      <c r="P370" s="11">
        <f t="shared" si="31"/>
        <v>81.849999999999994</v>
      </c>
      <c r="Q370" s="4" t="str">
        <f t="shared" si="32"/>
        <v>film &amp; video</v>
      </c>
      <c r="R370" s="12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0">
        <f t="shared" si="30"/>
        <v>110</v>
      </c>
      <c r="P371" s="11">
        <f t="shared" si="31"/>
        <v>42.87</v>
      </c>
      <c r="Q371" s="4" t="str">
        <f t="shared" si="32"/>
        <v>film &amp; video</v>
      </c>
      <c r="R371" s="12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0">
        <f t="shared" si="30"/>
        <v>122</v>
      </c>
      <c r="P372" s="11">
        <f t="shared" si="31"/>
        <v>709.42</v>
      </c>
      <c r="Q372" s="4" t="str">
        <f t="shared" si="32"/>
        <v>film &amp; video</v>
      </c>
      <c r="R372" s="1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0">
        <f t="shared" si="30"/>
        <v>114</v>
      </c>
      <c r="P373" s="11">
        <f t="shared" si="31"/>
        <v>161.26</v>
      </c>
      <c r="Q373" s="4" t="str">
        <f t="shared" si="32"/>
        <v>film &amp; video</v>
      </c>
      <c r="R373" s="12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0">
        <f t="shared" si="30"/>
        <v>125</v>
      </c>
      <c r="P374" s="11">
        <f t="shared" si="31"/>
        <v>41.78</v>
      </c>
      <c r="Q374" s="4" t="str">
        <f t="shared" si="32"/>
        <v>film &amp; video</v>
      </c>
      <c r="R374" s="12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0">
        <f t="shared" si="30"/>
        <v>107</v>
      </c>
      <c r="P375" s="11">
        <f t="shared" si="31"/>
        <v>89.89</v>
      </c>
      <c r="Q375" s="4" t="str">
        <f t="shared" si="32"/>
        <v>film &amp; video</v>
      </c>
      <c r="R375" s="12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0">
        <f t="shared" si="30"/>
        <v>131</v>
      </c>
      <c r="P376" s="11">
        <f t="shared" si="31"/>
        <v>45.05</v>
      </c>
      <c r="Q376" s="4" t="str">
        <f t="shared" si="32"/>
        <v>film &amp; video</v>
      </c>
      <c r="R376" s="12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0">
        <f t="shared" si="30"/>
        <v>120</v>
      </c>
      <c r="P377" s="11">
        <f t="shared" si="31"/>
        <v>42.86</v>
      </c>
      <c r="Q377" s="4" t="str">
        <f t="shared" si="32"/>
        <v>film &amp; video</v>
      </c>
      <c r="R377" s="12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0">
        <f t="shared" si="30"/>
        <v>106</v>
      </c>
      <c r="P378" s="11">
        <f t="shared" si="31"/>
        <v>54.08</v>
      </c>
      <c r="Q378" s="4" t="str">
        <f t="shared" si="32"/>
        <v>film &amp; video</v>
      </c>
      <c r="R378" s="12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0">
        <f t="shared" si="30"/>
        <v>114</v>
      </c>
      <c r="P379" s="11">
        <f t="shared" si="31"/>
        <v>103.22</v>
      </c>
      <c r="Q379" s="4" t="str">
        <f t="shared" si="32"/>
        <v>film &amp; video</v>
      </c>
      <c r="R379" s="12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0">
        <f t="shared" si="30"/>
        <v>112</v>
      </c>
      <c r="P380" s="11">
        <f t="shared" si="31"/>
        <v>40.4</v>
      </c>
      <c r="Q380" s="4" t="str">
        <f t="shared" si="32"/>
        <v>film &amp; video</v>
      </c>
      <c r="R380" s="12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0">
        <f t="shared" si="30"/>
        <v>116</v>
      </c>
      <c r="P381" s="11">
        <f t="shared" si="31"/>
        <v>116.86</v>
      </c>
      <c r="Q381" s="4" t="str">
        <f t="shared" si="32"/>
        <v>film &amp; video</v>
      </c>
      <c r="R381" s="12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0">
        <f t="shared" si="30"/>
        <v>142</v>
      </c>
      <c r="P382" s="11">
        <f t="shared" si="31"/>
        <v>115.51</v>
      </c>
      <c r="Q382" s="4" t="str">
        <f t="shared" si="32"/>
        <v>film &amp; video</v>
      </c>
      <c r="R382" s="1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0">
        <f t="shared" si="30"/>
        <v>105</v>
      </c>
      <c r="P383" s="11">
        <f t="shared" si="31"/>
        <v>104.31</v>
      </c>
      <c r="Q383" s="4" t="str">
        <f t="shared" si="32"/>
        <v>film &amp; video</v>
      </c>
      <c r="R383" s="12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0">
        <f t="shared" si="30"/>
        <v>256</v>
      </c>
      <c r="P384" s="11">
        <f t="shared" si="31"/>
        <v>69.77</v>
      </c>
      <c r="Q384" s="4" t="str">
        <f t="shared" si="32"/>
        <v>film &amp; video</v>
      </c>
      <c r="R384" s="12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0">
        <f t="shared" si="30"/>
        <v>207</v>
      </c>
      <c r="P385" s="11">
        <f t="shared" si="31"/>
        <v>43.02</v>
      </c>
      <c r="Q385" s="4" t="str">
        <f t="shared" si="32"/>
        <v>film &amp; video</v>
      </c>
      <c r="R385" s="12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0">
        <f t="shared" ref="O386:O449" si="36">ROUND((E386/D386)*100,0)</f>
        <v>112</v>
      </c>
      <c r="P386" s="11">
        <f t="shared" si="31"/>
        <v>58.54</v>
      </c>
      <c r="Q386" s="4" t="str">
        <f t="shared" si="32"/>
        <v>film &amp; video</v>
      </c>
      <c r="R386" s="12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0">
        <f t="shared" si="36"/>
        <v>106</v>
      </c>
      <c r="P387" s="11">
        <f t="shared" ref="P387:P450" si="37">IFERROR(ROUND((E387/L387),2),0)</f>
        <v>111.8</v>
      </c>
      <c r="Q387" s="4" t="str">
        <f t="shared" ref="Q387:Q450" si="38">MID(N387,1,FIND("/",N387,1)-1)</f>
        <v>film &amp; video</v>
      </c>
      <c r="R387" s="12" t="str">
        <f t="shared" ref="R387:R450" si="39">RIGHT(N387,(LEN(N387)-FIND("/",N387,1)))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0">
        <f t="shared" si="36"/>
        <v>100</v>
      </c>
      <c r="P388" s="11">
        <f t="shared" si="37"/>
        <v>46.23</v>
      </c>
      <c r="Q388" s="4" t="str">
        <f t="shared" si="38"/>
        <v>film &amp; video</v>
      </c>
      <c r="R388" s="12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0">
        <f t="shared" si="36"/>
        <v>214</v>
      </c>
      <c r="P389" s="11">
        <f t="shared" si="37"/>
        <v>144.69</v>
      </c>
      <c r="Q389" s="4" t="str">
        <f t="shared" si="38"/>
        <v>film &amp; video</v>
      </c>
      <c r="R389" s="12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0">
        <f t="shared" si="36"/>
        <v>126</v>
      </c>
      <c r="P390" s="11">
        <f t="shared" si="37"/>
        <v>88.85</v>
      </c>
      <c r="Q390" s="4" t="str">
        <f t="shared" si="38"/>
        <v>film &amp; video</v>
      </c>
      <c r="R390" s="12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0">
        <f t="shared" si="36"/>
        <v>182</v>
      </c>
      <c r="P391" s="11">
        <f t="shared" si="37"/>
        <v>81.75</v>
      </c>
      <c r="Q391" s="4" t="str">
        <f t="shared" si="38"/>
        <v>film &amp; video</v>
      </c>
      <c r="R391" s="12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0">
        <f t="shared" si="36"/>
        <v>100</v>
      </c>
      <c r="P392" s="11">
        <f t="shared" si="37"/>
        <v>71.430000000000007</v>
      </c>
      <c r="Q392" s="4" t="str">
        <f t="shared" si="38"/>
        <v>film &amp; video</v>
      </c>
      <c r="R392" s="1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0">
        <f t="shared" si="36"/>
        <v>101</v>
      </c>
      <c r="P393" s="11">
        <f t="shared" si="37"/>
        <v>104.26</v>
      </c>
      <c r="Q393" s="4" t="str">
        <f t="shared" si="38"/>
        <v>film &amp; video</v>
      </c>
      <c r="R393" s="12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0">
        <f t="shared" si="36"/>
        <v>101</v>
      </c>
      <c r="P394" s="11">
        <f t="shared" si="37"/>
        <v>90.62</v>
      </c>
      <c r="Q394" s="4" t="str">
        <f t="shared" si="38"/>
        <v>film &amp; video</v>
      </c>
      <c r="R394" s="12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0">
        <f t="shared" si="36"/>
        <v>110</v>
      </c>
      <c r="P395" s="11">
        <f t="shared" si="37"/>
        <v>157.33000000000001</v>
      </c>
      <c r="Q395" s="4" t="str">
        <f t="shared" si="38"/>
        <v>film &amp; video</v>
      </c>
      <c r="R395" s="12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0">
        <f t="shared" si="36"/>
        <v>112</v>
      </c>
      <c r="P396" s="11">
        <f t="shared" si="37"/>
        <v>105.18</v>
      </c>
      <c r="Q396" s="4" t="str">
        <f t="shared" si="38"/>
        <v>film &amp; video</v>
      </c>
      <c r="R396" s="12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0">
        <f t="shared" si="36"/>
        <v>108</v>
      </c>
      <c r="P397" s="11">
        <f t="shared" si="37"/>
        <v>58.72</v>
      </c>
      <c r="Q397" s="4" t="str">
        <f t="shared" si="38"/>
        <v>film &amp; video</v>
      </c>
      <c r="R397" s="12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0">
        <f t="shared" si="36"/>
        <v>107</v>
      </c>
      <c r="P398" s="11">
        <f t="shared" si="37"/>
        <v>81.63</v>
      </c>
      <c r="Q398" s="4" t="str">
        <f t="shared" si="38"/>
        <v>film &amp; video</v>
      </c>
      <c r="R398" s="12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0">
        <f t="shared" si="36"/>
        <v>104</v>
      </c>
      <c r="P399" s="11">
        <f t="shared" si="37"/>
        <v>56.46</v>
      </c>
      <c r="Q399" s="4" t="str">
        <f t="shared" si="38"/>
        <v>film &amp; video</v>
      </c>
      <c r="R399" s="12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0">
        <f t="shared" si="36"/>
        <v>125</v>
      </c>
      <c r="P400" s="11">
        <f t="shared" si="37"/>
        <v>140.1</v>
      </c>
      <c r="Q400" s="4" t="str">
        <f t="shared" si="38"/>
        <v>film &amp; video</v>
      </c>
      <c r="R400" s="12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0">
        <f t="shared" si="36"/>
        <v>107</v>
      </c>
      <c r="P401" s="11">
        <f t="shared" si="37"/>
        <v>224.85</v>
      </c>
      <c r="Q401" s="4" t="str">
        <f t="shared" si="38"/>
        <v>film &amp; video</v>
      </c>
      <c r="R401" s="12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0">
        <f t="shared" si="36"/>
        <v>112</v>
      </c>
      <c r="P402" s="11">
        <f t="shared" si="37"/>
        <v>181.13</v>
      </c>
      <c r="Q402" s="4" t="str">
        <f t="shared" si="38"/>
        <v>film &amp; video</v>
      </c>
      <c r="R402" s="1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0">
        <f t="shared" si="36"/>
        <v>104</v>
      </c>
      <c r="P403" s="11">
        <f t="shared" si="37"/>
        <v>711.04</v>
      </c>
      <c r="Q403" s="4" t="str">
        <f t="shared" si="38"/>
        <v>film &amp; video</v>
      </c>
      <c r="R403" s="12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0">
        <f t="shared" si="36"/>
        <v>142</v>
      </c>
      <c r="P404" s="11">
        <f t="shared" si="37"/>
        <v>65.88</v>
      </c>
      <c r="Q404" s="4" t="str">
        <f t="shared" si="38"/>
        <v>film &amp; video</v>
      </c>
      <c r="R404" s="12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0">
        <f t="shared" si="36"/>
        <v>105</v>
      </c>
      <c r="P405" s="11">
        <f t="shared" si="37"/>
        <v>75.19</v>
      </c>
      <c r="Q405" s="4" t="str">
        <f t="shared" si="38"/>
        <v>film &amp; video</v>
      </c>
      <c r="R405" s="12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0">
        <f t="shared" si="36"/>
        <v>103</v>
      </c>
      <c r="P406" s="11">
        <f t="shared" si="37"/>
        <v>133.13999999999999</v>
      </c>
      <c r="Q406" s="4" t="str">
        <f t="shared" si="38"/>
        <v>film &amp; video</v>
      </c>
      <c r="R406" s="12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0">
        <f t="shared" si="36"/>
        <v>108</v>
      </c>
      <c r="P407" s="11">
        <f t="shared" si="37"/>
        <v>55.2</v>
      </c>
      <c r="Q407" s="4" t="str">
        <f t="shared" si="38"/>
        <v>film &amp; video</v>
      </c>
      <c r="R407" s="12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0">
        <f t="shared" si="36"/>
        <v>108</v>
      </c>
      <c r="P408" s="11">
        <f t="shared" si="37"/>
        <v>86.16</v>
      </c>
      <c r="Q408" s="4" t="str">
        <f t="shared" si="38"/>
        <v>film &amp; video</v>
      </c>
      <c r="R408" s="12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0">
        <f t="shared" si="36"/>
        <v>102</v>
      </c>
      <c r="P409" s="11">
        <f t="shared" si="37"/>
        <v>92.32</v>
      </c>
      <c r="Q409" s="4" t="str">
        <f t="shared" si="38"/>
        <v>film &amp; video</v>
      </c>
      <c r="R409" s="12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0">
        <f t="shared" si="36"/>
        <v>101</v>
      </c>
      <c r="P410" s="11">
        <f t="shared" si="37"/>
        <v>160.16</v>
      </c>
      <c r="Q410" s="4" t="str">
        <f t="shared" si="38"/>
        <v>film &amp; video</v>
      </c>
      <c r="R410" s="12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0">
        <f t="shared" si="36"/>
        <v>137</v>
      </c>
      <c r="P411" s="11">
        <f t="shared" si="37"/>
        <v>45.6</v>
      </c>
      <c r="Q411" s="4" t="str">
        <f t="shared" si="38"/>
        <v>film &amp; video</v>
      </c>
      <c r="R411" s="12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0">
        <f t="shared" si="36"/>
        <v>128</v>
      </c>
      <c r="P412" s="11">
        <f t="shared" si="37"/>
        <v>183.29</v>
      </c>
      <c r="Q412" s="4" t="str">
        <f t="shared" si="38"/>
        <v>film &amp; video</v>
      </c>
      <c r="R412" s="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0">
        <f t="shared" si="36"/>
        <v>101</v>
      </c>
      <c r="P413" s="11">
        <f t="shared" si="37"/>
        <v>125.79</v>
      </c>
      <c r="Q413" s="4" t="str">
        <f t="shared" si="38"/>
        <v>film &amp; video</v>
      </c>
      <c r="R413" s="12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0">
        <f t="shared" si="36"/>
        <v>127</v>
      </c>
      <c r="P414" s="11">
        <f t="shared" si="37"/>
        <v>57.65</v>
      </c>
      <c r="Q414" s="4" t="str">
        <f t="shared" si="38"/>
        <v>film &amp; video</v>
      </c>
      <c r="R414" s="12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0">
        <f t="shared" si="36"/>
        <v>105</v>
      </c>
      <c r="P415" s="11">
        <f t="shared" si="37"/>
        <v>78.66</v>
      </c>
      <c r="Q415" s="4" t="str">
        <f t="shared" si="38"/>
        <v>film &amp; video</v>
      </c>
      <c r="R415" s="12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0">
        <f t="shared" si="36"/>
        <v>103</v>
      </c>
      <c r="P416" s="11">
        <f t="shared" si="37"/>
        <v>91.48</v>
      </c>
      <c r="Q416" s="4" t="str">
        <f t="shared" si="38"/>
        <v>film &amp; video</v>
      </c>
      <c r="R416" s="12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0">
        <f t="shared" si="36"/>
        <v>102</v>
      </c>
      <c r="P417" s="11">
        <f t="shared" si="37"/>
        <v>68.099999999999994</v>
      </c>
      <c r="Q417" s="4" t="str">
        <f t="shared" si="38"/>
        <v>film &amp; video</v>
      </c>
      <c r="R417" s="12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0">
        <f t="shared" si="36"/>
        <v>120</v>
      </c>
      <c r="P418" s="11">
        <f t="shared" si="37"/>
        <v>48.09</v>
      </c>
      <c r="Q418" s="4" t="str">
        <f t="shared" si="38"/>
        <v>film &amp; video</v>
      </c>
      <c r="R418" s="12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0">
        <f t="shared" si="36"/>
        <v>100</v>
      </c>
      <c r="P419" s="11">
        <f t="shared" si="37"/>
        <v>202.42</v>
      </c>
      <c r="Q419" s="4" t="str">
        <f t="shared" si="38"/>
        <v>film &amp; video</v>
      </c>
      <c r="R419" s="12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0">
        <f t="shared" si="36"/>
        <v>101</v>
      </c>
      <c r="P420" s="11">
        <f t="shared" si="37"/>
        <v>216.75</v>
      </c>
      <c r="Q420" s="4" t="str">
        <f t="shared" si="38"/>
        <v>film &amp; video</v>
      </c>
      <c r="R420" s="12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0">
        <f t="shared" si="36"/>
        <v>100</v>
      </c>
      <c r="P421" s="11">
        <f t="shared" si="37"/>
        <v>110.07</v>
      </c>
      <c r="Q421" s="4" t="str">
        <f t="shared" si="38"/>
        <v>film &amp; video</v>
      </c>
      <c r="R421" s="12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0">
        <f t="shared" si="36"/>
        <v>0</v>
      </c>
      <c r="P422" s="11">
        <f t="shared" si="37"/>
        <v>4.83</v>
      </c>
      <c r="Q422" s="4" t="str">
        <f t="shared" si="38"/>
        <v>film &amp; video</v>
      </c>
      <c r="R422" s="1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0">
        <f t="shared" si="36"/>
        <v>2</v>
      </c>
      <c r="P423" s="11">
        <f t="shared" si="37"/>
        <v>50.17</v>
      </c>
      <c r="Q423" s="4" t="str">
        <f t="shared" si="38"/>
        <v>film &amp; video</v>
      </c>
      <c r="R423" s="12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0">
        <f t="shared" si="36"/>
        <v>1</v>
      </c>
      <c r="P424" s="11">
        <f t="shared" si="37"/>
        <v>35.83</v>
      </c>
      <c r="Q424" s="4" t="str">
        <f t="shared" si="38"/>
        <v>film &amp; video</v>
      </c>
      <c r="R424" s="12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0">
        <f t="shared" si="36"/>
        <v>1</v>
      </c>
      <c r="P425" s="11">
        <f t="shared" si="37"/>
        <v>11.77</v>
      </c>
      <c r="Q425" s="4" t="str">
        <f t="shared" si="38"/>
        <v>film &amp; video</v>
      </c>
      <c r="R425" s="12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0">
        <f t="shared" si="36"/>
        <v>7</v>
      </c>
      <c r="P426" s="11">
        <f t="shared" si="37"/>
        <v>40.78</v>
      </c>
      <c r="Q426" s="4" t="str">
        <f t="shared" si="38"/>
        <v>film &amp; video</v>
      </c>
      <c r="R426" s="12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0">
        <f t="shared" si="36"/>
        <v>0</v>
      </c>
      <c r="P427" s="11">
        <f t="shared" si="37"/>
        <v>3</v>
      </c>
      <c r="Q427" s="4" t="str">
        <f t="shared" si="38"/>
        <v>film &amp; video</v>
      </c>
      <c r="R427" s="12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0">
        <f t="shared" si="36"/>
        <v>1</v>
      </c>
      <c r="P428" s="11">
        <f t="shared" si="37"/>
        <v>16.63</v>
      </c>
      <c r="Q428" s="4" t="str">
        <f t="shared" si="38"/>
        <v>film &amp; video</v>
      </c>
      <c r="R428" s="12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0">
        <f t="shared" si="36"/>
        <v>0</v>
      </c>
      <c r="P429" s="11">
        <f t="shared" si="37"/>
        <v>0</v>
      </c>
      <c r="Q429" s="4" t="str">
        <f t="shared" si="38"/>
        <v>film &amp; video</v>
      </c>
      <c r="R429" s="12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0">
        <f t="shared" si="36"/>
        <v>6</v>
      </c>
      <c r="P430" s="11">
        <f t="shared" si="37"/>
        <v>52</v>
      </c>
      <c r="Q430" s="4" t="str">
        <f t="shared" si="38"/>
        <v>film &amp; video</v>
      </c>
      <c r="R430" s="12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0">
        <f t="shared" si="36"/>
        <v>0</v>
      </c>
      <c r="P431" s="11">
        <f t="shared" si="37"/>
        <v>0</v>
      </c>
      <c r="Q431" s="4" t="str">
        <f t="shared" si="38"/>
        <v>film &amp; video</v>
      </c>
      <c r="R431" s="12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0">
        <f t="shared" si="36"/>
        <v>2</v>
      </c>
      <c r="P432" s="11">
        <f t="shared" si="37"/>
        <v>4.8</v>
      </c>
      <c r="Q432" s="4" t="str">
        <f t="shared" si="38"/>
        <v>film &amp; video</v>
      </c>
      <c r="R432" s="1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0">
        <f t="shared" si="36"/>
        <v>14</v>
      </c>
      <c r="P433" s="11">
        <f t="shared" si="37"/>
        <v>51.88</v>
      </c>
      <c r="Q433" s="4" t="str">
        <f t="shared" si="38"/>
        <v>film &amp; video</v>
      </c>
      <c r="R433" s="12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0">
        <f t="shared" si="36"/>
        <v>10</v>
      </c>
      <c r="P434" s="11">
        <f t="shared" si="37"/>
        <v>71.25</v>
      </c>
      <c r="Q434" s="4" t="str">
        <f t="shared" si="38"/>
        <v>film &amp; video</v>
      </c>
      <c r="R434" s="12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0">
        <f t="shared" si="36"/>
        <v>0</v>
      </c>
      <c r="P435" s="11">
        <f t="shared" si="37"/>
        <v>0</v>
      </c>
      <c r="Q435" s="4" t="str">
        <f t="shared" si="38"/>
        <v>film &amp; video</v>
      </c>
      <c r="R435" s="12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0">
        <f t="shared" si="36"/>
        <v>5</v>
      </c>
      <c r="P436" s="11">
        <f t="shared" si="37"/>
        <v>62.5</v>
      </c>
      <c r="Q436" s="4" t="str">
        <f t="shared" si="38"/>
        <v>film &amp; video</v>
      </c>
      <c r="R436" s="12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0">
        <f t="shared" si="36"/>
        <v>0</v>
      </c>
      <c r="P437" s="11">
        <f t="shared" si="37"/>
        <v>1</v>
      </c>
      <c r="Q437" s="4" t="str">
        <f t="shared" si="38"/>
        <v>film &amp; video</v>
      </c>
      <c r="R437" s="12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0">
        <f t="shared" si="36"/>
        <v>0</v>
      </c>
      <c r="P438" s="11">
        <f t="shared" si="37"/>
        <v>0</v>
      </c>
      <c r="Q438" s="4" t="str">
        <f t="shared" si="38"/>
        <v>film &amp; video</v>
      </c>
      <c r="R438" s="12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0">
        <f t="shared" si="36"/>
        <v>0</v>
      </c>
      <c r="P439" s="11">
        <f t="shared" si="37"/>
        <v>0</v>
      </c>
      <c r="Q439" s="4" t="str">
        <f t="shared" si="38"/>
        <v>film &amp; video</v>
      </c>
      <c r="R439" s="12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0">
        <f t="shared" si="36"/>
        <v>9</v>
      </c>
      <c r="P440" s="11">
        <f t="shared" si="37"/>
        <v>170.55</v>
      </c>
      <c r="Q440" s="4" t="str">
        <f t="shared" si="38"/>
        <v>film &amp; video</v>
      </c>
      <c r="R440" s="12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0">
        <f t="shared" si="36"/>
        <v>0</v>
      </c>
      <c r="P441" s="11">
        <f t="shared" si="37"/>
        <v>0</v>
      </c>
      <c r="Q441" s="4" t="str">
        <f t="shared" si="38"/>
        <v>film &amp; video</v>
      </c>
      <c r="R441" s="12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0">
        <f t="shared" si="36"/>
        <v>0</v>
      </c>
      <c r="P442" s="11">
        <f t="shared" si="37"/>
        <v>5</v>
      </c>
      <c r="Q442" s="4" t="str">
        <f t="shared" si="38"/>
        <v>film &amp; video</v>
      </c>
      <c r="R442" s="1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0">
        <f t="shared" si="36"/>
        <v>0</v>
      </c>
      <c r="P443" s="11">
        <f t="shared" si="37"/>
        <v>0</v>
      </c>
      <c r="Q443" s="4" t="str">
        <f t="shared" si="38"/>
        <v>film &amp; video</v>
      </c>
      <c r="R443" s="12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0">
        <f t="shared" si="36"/>
        <v>39</v>
      </c>
      <c r="P444" s="11">
        <f t="shared" si="37"/>
        <v>393.59</v>
      </c>
      <c r="Q444" s="4" t="str">
        <f t="shared" si="38"/>
        <v>film &amp; video</v>
      </c>
      <c r="R444" s="12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0">
        <f t="shared" si="36"/>
        <v>0</v>
      </c>
      <c r="P445" s="11">
        <f t="shared" si="37"/>
        <v>5</v>
      </c>
      <c r="Q445" s="4" t="str">
        <f t="shared" si="38"/>
        <v>film &amp; video</v>
      </c>
      <c r="R445" s="12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0">
        <f t="shared" si="36"/>
        <v>5</v>
      </c>
      <c r="P446" s="11">
        <f t="shared" si="37"/>
        <v>50</v>
      </c>
      <c r="Q446" s="4" t="str">
        <f t="shared" si="38"/>
        <v>film &amp; video</v>
      </c>
      <c r="R446" s="12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0">
        <f t="shared" si="36"/>
        <v>0</v>
      </c>
      <c r="P447" s="11">
        <f t="shared" si="37"/>
        <v>1</v>
      </c>
      <c r="Q447" s="4" t="str">
        <f t="shared" si="38"/>
        <v>film &amp; video</v>
      </c>
      <c r="R447" s="12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0">
        <f t="shared" si="36"/>
        <v>7</v>
      </c>
      <c r="P448" s="11">
        <f t="shared" si="37"/>
        <v>47.88</v>
      </c>
      <c r="Q448" s="4" t="str">
        <f t="shared" si="38"/>
        <v>film &amp; video</v>
      </c>
      <c r="R448" s="12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0">
        <f t="shared" si="36"/>
        <v>0</v>
      </c>
      <c r="P449" s="11">
        <f t="shared" si="37"/>
        <v>5</v>
      </c>
      <c r="Q449" s="4" t="str">
        <f t="shared" si="38"/>
        <v>film &amp; video</v>
      </c>
      <c r="R449" s="12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0">
        <f t="shared" ref="O450:O513" si="42">ROUND((E450/D450)*100,0)</f>
        <v>3</v>
      </c>
      <c r="P450" s="11">
        <f t="shared" si="37"/>
        <v>20.5</v>
      </c>
      <c r="Q450" s="4" t="str">
        <f t="shared" si="38"/>
        <v>film &amp; video</v>
      </c>
      <c r="R450" s="12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0">
        <f t="shared" si="42"/>
        <v>2</v>
      </c>
      <c r="P451" s="11">
        <f t="shared" ref="P451:P514" si="43">IFERROR(ROUND((E451/L451),2),0)</f>
        <v>9</v>
      </c>
      <c r="Q451" s="4" t="str">
        <f t="shared" ref="Q451:Q514" si="44">MID(N451,1,FIND("/",N451,1)-1)</f>
        <v>film &amp; video</v>
      </c>
      <c r="R451" s="12" t="str">
        <f t="shared" ref="R451:R514" si="45">RIGHT(N451,(LEN(N451)-FIND("/",N451,1)))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0">
        <f t="shared" si="42"/>
        <v>1</v>
      </c>
      <c r="P452" s="11">
        <f t="shared" si="43"/>
        <v>56.57</v>
      </c>
      <c r="Q452" s="4" t="str">
        <f t="shared" si="44"/>
        <v>film &amp; video</v>
      </c>
      <c r="R452" s="1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0">
        <f t="shared" si="42"/>
        <v>0</v>
      </c>
      <c r="P453" s="11">
        <f t="shared" si="43"/>
        <v>0</v>
      </c>
      <c r="Q453" s="4" t="str">
        <f t="shared" si="44"/>
        <v>film &amp; video</v>
      </c>
      <c r="R453" s="12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0">
        <f t="shared" si="42"/>
        <v>64</v>
      </c>
      <c r="P454" s="11">
        <f t="shared" si="43"/>
        <v>40</v>
      </c>
      <c r="Q454" s="4" t="str">
        <f t="shared" si="44"/>
        <v>film &amp; video</v>
      </c>
      <c r="R454" s="12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0">
        <f t="shared" si="42"/>
        <v>0</v>
      </c>
      <c r="P455" s="11">
        <f t="shared" si="43"/>
        <v>13</v>
      </c>
      <c r="Q455" s="4" t="str">
        <f t="shared" si="44"/>
        <v>film &amp; video</v>
      </c>
      <c r="R455" s="12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0">
        <f t="shared" si="42"/>
        <v>1</v>
      </c>
      <c r="P456" s="11">
        <f t="shared" si="43"/>
        <v>16.399999999999999</v>
      </c>
      <c r="Q456" s="4" t="str">
        <f t="shared" si="44"/>
        <v>film &amp; video</v>
      </c>
      <c r="R456" s="12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0">
        <f t="shared" si="42"/>
        <v>0</v>
      </c>
      <c r="P457" s="11">
        <f t="shared" si="43"/>
        <v>22.5</v>
      </c>
      <c r="Q457" s="4" t="str">
        <f t="shared" si="44"/>
        <v>film &amp; video</v>
      </c>
      <c r="R457" s="12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0">
        <f t="shared" si="42"/>
        <v>1</v>
      </c>
      <c r="P458" s="11">
        <f t="shared" si="43"/>
        <v>20.329999999999998</v>
      </c>
      <c r="Q458" s="4" t="str">
        <f t="shared" si="44"/>
        <v>film &amp; video</v>
      </c>
      <c r="R458" s="12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0">
        <f t="shared" si="42"/>
        <v>0</v>
      </c>
      <c r="P459" s="11">
        <f t="shared" si="43"/>
        <v>0</v>
      </c>
      <c r="Q459" s="4" t="str">
        <f t="shared" si="44"/>
        <v>film &amp; video</v>
      </c>
      <c r="R459" s="12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0">
        <f t="shared" si="42"/>
        <v>8</v>
      </c>
      <c r="P460" s="11">
        <f t="shared" si="43"/>
        <v>16.760000000000002</v>
      </c>
      <c r="Q460" s="4" t="str">
        <f t="shared" si="44"/>
        <v>film &amp; video</v>
      </c>
      <c r="R460" s="12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0">
        <f t="shared" si="42"/>
        <v>0</v>
      </c>
      <c r="P461" s="11">
        <f t="shared" si="43"/>
        <v>25</v>
      </c>
      <c r="Q461" s="4" t="str">
        <f t="shared" si="44"/>
        <v>film &amp; video</v>
      </c>
      <c r="R461" s="12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0">
        <f t="shared" si="42"/>
        <v>0</v>
      </c>
      <c r="P462" s="11">
        <f t="shared" si="43"/>
        <v>12.5</v>
      </c>
      <c r="Q462" s="4" t="str">
        <f t="shared" si="44"/>
        <v>film &amp; video</v>
      </c>
      <c r="R462" s="1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0">
        <f t="shared" si="42"/>
        <v>0</v>
      </c>
      <c r="P463" s="11">
        <f t="shared" si="43"/>
        <v>0</v>
      </c>
      <c r="Q463" s="4" t="str">
        <f t="shared" si="44"/>
        <v>film &amp; video</v>
      </c>
      <c r="R463" s="12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0">
        <f t="shared" si="42"/>
        <v>0</v>
      </c>
      <c r="P464" s="11">
        <f t="shared" si="43"/>
        <v>0</v>
      </c>
      <c r="Q464" s="4" t="str">
        <f t="shared" si="44"/>
        <v>film &amp; video</v>
      </c>
      <c r="R464" s="12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0">
        <f t="shared" si="42"/>
        <v>2</v>
      </c>
      <c r="P465" s="11">
        <f t="shared" si="43"/>
        <v>113.64</v>
      </c>
      <c r="Q465" s="4" t="str">
        <f t="shared" si="44"/>
        <v>film &amp; video</v>
      </c>
      <c r="R465" s="12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0">
        <f t="shared" si="42"/>
        <v>0</v>
      </c>
      <c r="P466" s="11">
        <f t="shared" si="43"/>
        <v>1</v>
      </c>
      <c r="Q466" s="4" t="str">
        <f t="shared" si="44"/>
        <v>film &amp; video</v>
      </c>
      <c r="R466" s="12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0">
        <f t="shared" si="42"/>
        <v>27</v>
      </c>
      <c r="P467" s="11">
        <f t="shared" si="43"/>
        <v>17.25</v>
      </c>
      <c r="Q467" s="4" t="str">
        <f t="shared" si="44"/>
        <v>film &amp; video</v>
      </c>
      <c r="R467" s="12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0">
        <f t="shared" si="42"/>
        <v>1</v>
      </c>
      <c r="P468" s="11">
        <f t="shared" si="43"/>
        <v>15.2</v>
      </c>
      <c r="Q468" s="4" t="str">
        <f t="shared" si="44"/>
        <v>film &amp; video</v>
      </c>
      <c r="R468" s="12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0">
        <f t="shared" si="42"/>
        <v>22</v>
      </c>
      <c r="P469" s="11">
        <f t="shared" si="43"/>
        <v>110.64</v>
      </c>
      <c r="Q469" s="4" t="str">
        <f t="shared" si="44"/>
        <v>film &amp; video</v>
      </c>
      <c r="R469" s="12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0">
        <f t="shared" si="42"/>
        <v>0</v>
      </c>
      <c r="P470" s="11">
        <f t="shared" si="43"/>
        <v>0</v>
      </c>
      <c r="Q470" s="4" t="str">
        <f t="shared" si="44"/>
        <v>film &amp; video</v>
      </c>
      <c r="R470" s="12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0">
        <f t="shared" si="42"/>
        <v>0</v>
      </c>
      <c r="P471" s="11">
        <f t="shared" si="43"/>
        <v>0</v>
      </c>
      <c r="Q471" s="4" t="str">
        <f t="shared" si="44"/>
        <v>film &amp; video</v>
      </c>
      <c r="R471" s="12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0">
        <f t="shared" si="42"/>
        <v>1</v>
      </c>
      <c r="P472" s="11">
        <f t="shared" si="43"/>
        <v>25.5</v>
      </c>
      <c r="Q472" s="4" t="str">
        <f t="shared" si="44"/>
        <v>film &amp; video</v>
      </c>
      <c r="R472" s="1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0">
        <f t="shared" si="42"/>
        <v>12</v>
      </c>
      <c r="P473" s="11">
        <f t="shared" si="43"/>
        <v>38.479999999999997</v>
      </c>
      <c r="Q473" s="4" t="str">
        <f t="shared" si="44"/>
        <v>film &amp; video</v>
      </c>
      <c r="R473" s="12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0">
        <f t="shared" si="42"/>
        <v>18</v>
      </c>
      <c r="P474" s="11">
        <f t="shared" si="43"/>
        <v>28.2</v>
      </c>
      <c r="Q474" s="4" t="str">
        <f t="shared" si="44"/>
        <v>film &amp; video</v>
      </c>
      <c r="R474" s="12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0">
        <f t="shared" si="42"/>
        <v>3</v>
      </c>
      <c r="P475" s="11">
        <f t="shared" si="43"/>
        <v>61.5</v>
      </c>
      <c r="Q475" s="4" t="str">
        <f t="shared" si="44"/>
        <v>film &amp; video</v>
      </c>
      <c r="R475" s="12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0">
        <f t="shared" si="42"/>
        <v>0</v>
      </c>
      <c r="P476" s="11">
        <f t="shared" si="43"/>
        <v>1</v>
      </c>
      <c r="Q476" s="4" t="str">
        <f t="shared" si="44"/>
        <v>film &amp; video</v>
      </c>
      <c r="R476" s="12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0">
        <f t="shared" si="42"/>
        <v>0</v>
      </c>
      <c r="P477" s="11">
        <f t="shared" si="43"/>
        <v>0</v>
      </c>
      <c r="Q477" s="4" t="str">
        <f t="shared" si="44"/>
        <v>film &amp; video</v>
      </c>
      <c r="R477" s="12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0">
        <f t="shared" si="42"/>
        <v>2</v>
      </c>
      <c r="P478" s="11">
        <f t="shared" si="43"/>
        <v>39.57</v>
      </c>
      <c r="Q478" s="4" t="str">
        <f t="shared" si="44"/>
        <v>film &amp; video</v>
      </c>
      <c r="R478" s="12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0">
        <f t="shared" si="42"/>
        <v>0</v>
      </c>
      <c r="P479" s="11">
        <f t="shared" si="43"/>
        <v>0</v>
      </c>
      <c r="Q479" s="4" t="str">
        <f t="shared" si="44"/>
        <v>film &amp; video</v>
      </c>
      <c r="R479" s="12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0">
        <f t="shared" si="42"/>
        <v>0</v>
      </c>
      <c r="P480" s="11">
        <f t="shared" si="43"/>
        <v>0</v>
      </c>
      <c r="Q480" s="4" t="str">
        <f t="shared" si="44"/>
        <v>film &amp; video</v>
      </c>
      <c r="R480" s="12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0">
        <f t="shared" si="42"/>
        <v>33</v>
      </c>
      <c r="P481" s="11">
        <f t="shared" si="43"/>
        <v>88.8</v>
      </c>
      <c r="Q481" s="4" t="str">
        <f t="shared" si="44"/>
        <v>film &amp; video</v>
      </c>
      <c r="R481" s="12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0">
        <f t="shared" si="42"/>
        <v>19</v>
      </c>
      <c r="P482" s="11">
        <f t="shared" si="43"/>
        <v>55.46</v>
      </c>
      <c r="Q482" s="4" t="str">
        <f t="shared" si="44"/>
        <v>film &amp; video</v>
      </c>
      <c r="R482" s="1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0">
        <f t="shared" si="42"/>
        <v>6</v>
      </c>
      <c r="P483" s="11">
        <f t="shared" si="43"/>
        <v>87.14</v>
      </c>
      <c r="Q483" s="4" t="str">
        <f t="shared" si="44"/>
        <v>film &amp; video</v>
      </c>
      <c r="R483" s="12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0">
        <f t="shared" si="42"/>
        <v>0</v>
      </c>
      <c r="P484" s="11">
        <f t="shared" si="43"/>
        <v>10</v>
      </c>
      <c r="Q484" s="4" t="str">
        <f t="shared" si="44"/>
        <v>film &amp; video</v>
      </c>
      <c r="R484" s="12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0">
        <f t="shared" si="42"/>
        <v>50</v>
      </c>
      <c r="P485" s="11">
        <f t="shared" si="43"/>
        <v>51.22</v>
      </c>
      <c r="Q485" s="4" t="str">
        <f t="shared" si="44"/>
        <v>film &amp; video</v>
      </c>
      <c r="R485" s="12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0">
        <f t="shared" si="42"/>
        <v>0</v>
      </c>
      <c r="P486" s="11">
        <f t="shared" si="43"/>
        <v>13.55</v>
      </c>
      <c r="Q486" s="4" t="str">
        <f t="shared" si="44"/>
        <v>film &amp; video</v>
      </c>
      <c r="R486" s="12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0">
        <f t="shared" si="42"/>
        <v>22</v>
      </c>
      <c r="P487" s="11">
        <f t="shared" si="43"/>
        <v>66.52</v>
      </c>
      <c r="Q487" s="4" t="str">
        <f t="shared" si="44"/>
        <v>film &amp; video</v>
      </c>
      <c r="R487" s="12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0">
        <f t="shared" si="42"/>
        <v>0</v>
      </c>
      <c r="P488" s="11">
        <f t="shared" si="43"/>
        <v>50</v>
      </c>
      <c r="Q488" s="4" t="str">
        <f t="shared" si="44"/>
        <v>film &amp; video</v>
      </c>
      <c r="R488" s="12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0">
        <f t="shared" si="42"/>
        <v>0</v>
      </c>
      <c r="P489" s="11">
        <f t="shared" si="43"/>
        <v>0</v>
      </c>
      <c r="Q489" s="4" t="str">
        <f t="shared" si="44"/>
        <v>film &amp; video</v>
      </c>
      <c r="R489" s="12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0">
        <f t="shared" si="42"/>
        <v>0</v>
      </c>
      <c r="P490" s="11">
        <f t="shared" si="43"/>
        <v>0</v>
      </c>
      <c r="Q490" s="4" t="str">
        <f t="shared" si="44"/>
        <v>film &amp; video</v>
      </c>
      <c r="R490" s="12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0">
        <f t="shared" si="42"/>
        <v>0</v>
      </c>
      <c r="P491" s="11">
        <f t="shared" si="43"/>
        <v>71.67</v>
      </c>
      <c r="Q491" s="4" t="str">
        <f t="shared" si="44"/>
        <v>film &amp; video</v>
      </c>
      <c r="R491" s="12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0">
        <f t="shared" si="42"/>
        <v>0</v>
      </c>
      <c r="P492" s="11">
        <f t="shared" si="43"/>
        <v>0</v>
      </c>
      <c r="Q492" s="4" t="str">
        <f t="shared" si="44"/>
        <v>film &amp; video</v>
      </c>
      <c r="R492" s="1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0">
        <f t="shared" si="42"/>
        <v>0</v>
      </c>
      <c r="P493" s="11">
        <f t="shared" si="43"/>
        <v>0</v>
      </c>
      <c r="Q493" s="4" t="str">
        <f t="shared" si="44"/>
        <v>film &amp; video</v>
      </c>
      <c r="R493" s="12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0">
        <f t="shared" si="42"/>
        <v>0</v>
      </c>
      <c r="P494" s="11">
        <f t="shared" si="43"/>
        <v>0</v>
      </c>
      <c r="Q494" s="4" t="str">
        <f t="shared" si="44"/>
        <v>film &amp; video</v>
      </c>
      <c r="R494" s="12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0">
        <f t="shared" si="42"/>
        <v>0</v>
      </c>
      <c r="P495" s="11">
        <f t="shared" si="43"/>
        <v>0</v>
      </c>
      <c r="Q495" s="4" t="str">
        <f t="shared" si="44"/>
        <v>film &amp; video</v>
      </c>
      <c r="R495" s="12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0">
        <f t="shared" si="42"/>
        <v>0</v>
      </c>
      <c r="P496" s="11">
        <f t="shared" si="43"/>
        <v>10.33</v>
      </c>
      <c r="Q496" s="4" t="str">
        <f t="shared" si="44"/>
        <v>film &amp; video</v>
      </c>
      <c r="R496" s="12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0">
        <f t="shared" si="42"/>
        <v>0</v>
      </c>
      <c r="P497" s="11">
        <f t="shared" si="43"/>
        <v>0</v>
      </c>
      <c r="Q497" s="4" t="str">
        <f t="shared" si="44"/>
        <v>film &amp; video</v>
      </c>
      <c r="R497" s="12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0">
        <f t="shared" si="42"/>
        <v>0</v>
      </c>
      <c r="P498" s="11">
        <f t="shared" si="43"/>
        <v>1</v>
      </c>
      <c r="Q498" s="4" t="str">
        <f t="shared" si="44"/>
        <v>film &amp; video</v>
      </c>
      <c r="R498" s="12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0">
        <f t="shared" si="42"/>
        <v>1</v>
      </c>
      <c r="P499" s="11">
        <f t="shared" si="43"/>
        <v>10</v>
      </c>
      <c r="Q499" s="4" t="str">
        <f t="shared" si="44"/>
        <v>film &amp; video</v>
      </c>
      <c r="R499" s="12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0">
        <f t="shared" si="42"/>
        <v>5</v>
      </c>
      <c r="P500" s="11">
        <f t="shared" si="43"/>
        <v>136.09</v>
      </c>
      <c r="Q500" s="4" t="str">
        <f t="shared" si="44"/>
        <v>film &amp; video</v>
      </c>
      <c r="R500" s="12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0">
        <f t="shared" si="42"/>
        <v>10</v>
      </c>
      <c r="P501" s="11">
        <f t="shared" si="43"/>
        <v>73.459999999999994</v>
      </c>
      <c r="Q501" s="4" t="str">
        <f t="shared" si="44"/>
        <v>film &amp; video</v>
      </c>
      <c r="R501" s="12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0">
        <f t="shared" si="42"/>
        <v>3</v>
      </c>
      <c r="P502" s="11">
        <f t="shared" si="43"/>
        <v>53.75</v>
      </c>
      <c r="Q502" s="4" t="str">
        <f t="shared" si="44"/>
        <v>film &amp; video</v>
      </c>
      <c r="R502" s="1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0">
        <f t="shared" si="42"/>
        <v>0</v>
      </c>
      <c r="P503" s="11">
        <f t="shared" si="43"/>
        <v>0</v>
      </c>
      <c r="Q503" s="4" t="str">
        <f t="shared" si="44"/>
        <v>film &amp; video</v>
      </c>
      <c r="R503" s="12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0">
        <f t="shared" si="42"/>
        <v>1</v>
      </c>
      <c r="P504" s="11">
        <f t="shared" si="43"/>
        <v>57.5</v>
      </c>
      <c r="Q504" s="4" t="str">
        <f t="shared" si="44"/>
        <v>film &amp; video</v>
      </c>
      <c r="R504" s="12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0">
        <f t="shared" si="42"/>
        <v>2</v>
      </c>
      <c r="P505" s="11">
        <f t="shared" si="43"/>
        <v>12.67</v>
      </c>
      <c r="Q505" s="4" t="str">
        <f t="shared" si="44"/>
        <v>film &amp; video</v>
      </c>
      <c r="R505" s="12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0">
        <f t="shared" si="42"/>
        <v>1</v>
      </c>
      <c r="P506" s="11">
        <f t="shared" si="43"/>
        <v>67</v>
      </c>
      <c r="Q506" s="4" t="str">
        <f t="shared" si="44"/>
        <v>film &amp; video</v>
      </c>
      <c r="R506" s="12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0">
        <f t="shared" si="42"/>
        <v>0</v>
      </c>
      <c r="P507" s="11">
        <f t="shared" si="43"/>
        <v>3.71</v>
      </c>
      <c r="Q507" s="4" t="str">
        <f t="shared" si="44"/>
        <v>film &amp; video</v>
      </c>
      <c r="R507" s="12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0">
        <f t="shared" si="42"/>
        <v>0</v>
      </c>
      <c r="P508" s="11">
        <f t="shared" si="43"/>
        <v>250</v>
      </c>
      <c r="Q508" s="4" t="str">
        <f t="shared" si="44"/>
        <v>film &amp; video</v>
      </c>
      <c r="R508" s="12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0">
        <f t="shared" si="42"/>
        <v>3</v>
      </c>
      <c r="P509" s="11">
        <f t="shared" si="43"/>
        <v>64</v>
      </c>
      <c r="Q509" s="4" t="str">
        <f t="shared" si="44"/>
        <v>film &amp; video</v>
      </c>
      <c r="R509" s="12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0">
        <f t="shared" si="42"/>
        <v>1</v>
      </c>
      <c r="P510" s="11">
        <f t="shared" si="43"/>
        <v>133.33000000000001</v>
      </c>
      <c r="Q510" s="4" t="str">
        <f t="shared" si="44"/>
        <v>film &amp; video</v>
      </c>
      <c r="R510" s="12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0">
        <f t="shared" si="42"/>
        <v>0</v>
      </c>
      <c r="P511" s="11">
        <f t="shared" si="43"/>
        <v>10</v>
      </c>
      <c r="Q511" s="4" t="str">
        <f t="shared" si="44"/>
        <v>film &amp; video</v>
      </c>
      <c r="R511" s="12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0">
        <f t="shared" si="42"/>
        <v>0</v>
      </c>
      <c r="P512" s="11">
        <f t="shared" si="43"/>
        <v>0</v>
      </c>
      <c r="Q512" s="4" t="str">
        <f t="shared" si="44"/>
        <v>film &amp; video</v>
      </c>
      <c r="R512" s="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0">
        <f t="shared" si="42"/>
        <v>3</v>
      </c>
      <c r="P513" s="11">
        <f t="shared" si="43"/>
        <v>30</v>
      </c>
      <c r="Q513" s="4" t="str">
        <f t="shared" si="44"/>
        <v>film &amp; video</v>
      </c>
      <c r="R513" s="12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0">
        <f t="shared" ref="O514:O577" si="48">ROUND((E514/D514)*100,0)</f>
        <v>0</v>
      </c>
      <c r="P514" s="11">
        <f t="shared" si="43"/>
        <v>5.5</v>
      </c>
      <c r="Q514" s="4" t="str">
        <f t="shared" si="44"/>
        <v>film &amp; video</v>
      </c>
      <c r="R514" s="12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0">
        <f t="shared" si="48"/>
        <v>14</v>
      </c>
      <c r="P515" s="11">
        <f t="shared" ref="P515:P578" si="49">IFERROR(ROUND((E515/L515),2),0)</f>
        <v>102.38</v>
      </c>
      <c r="Q515" s="4" t="str">
        <f t="shared" ref="Q515:Q578" si="50">MID(N515,1,FIND("/",N515,1)-1)</f>
        <v>film &amp; video</v>
      </c>
      <c r="R515" s="12" t="str">
        <f t="shared" ref="R515:R578" si="51">RIGHT(N515,(LEN(N515)-FIND("/",N515,1)))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0">
        <f t="shared" si="48"/>
        <v>3</v>
      </c>
      <c r="P516" s="11">
        <f t="shared" si="49"/>
        <v>16.670000000000002</v>
      </c>
      <c r="Q516" s="4" t="str">
        <f t="shared" si="50"/>
        <v>film &amp; video</v>
      </c>
      <c r="R516" s="12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0">
        <f t="shared" si="48"/>
        <v>25</v>
      </c>
      <c r="P517" s="11">
        <f t="shared" si="49"/>
        <v>725.03</v>
      </c>
      <c r="Q517" s="4" t="str">
        <f t="shared" si="50"/>
        <v>film &amp; video</v>
      </c>
      <c r="R517" s="12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0">
        <f t="shared" si="48"/>
        <v>0</v>
      </c>
      <c r="P518" s="11">
        <f t="shared" si="49"/>
        <v>0</v>
      </c>
      <c r="Q518" s="4" t="str">
        <f t="shared" si="50"/>
        <v>film &amp; video</v>
      </c>
      <c r="R518" s="12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0">
        <f t="shared" si="48"/>
        <v>1</v>
      </c>
      <c r="P519" s="11">
        <f t="shared" si="49"/>
        <v>68.33</v>
      </c>
      <c r="Q519" s="4" t="str">
        <f t="shared" si="50"/>
        <v>film &amp; video</v>
      </c>
      <c r="R519" s="12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0">
        <f t="shared" si="48"/>
        <v>0</v>
      </c>
      <c r="P520" s="11">
        <f t="shared" si="49"/>
        <v>0</v>
      </c>
      <c r="Q520" s="4" t="str">
        <f t="shared" si="50"/>
        <v>film &amp; video</v>
      </c>
      <c r="R520" s="12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0">
        <f t="shared" si="48"/>
        <v>23</v>
      </c>
      <c r="P521" s="11">
        <f t="shared" si="49"/>
        <v>39.229999999999997</v>
      </c>
      <c r="Q521" s="4" t="str">
        <f t="shared" si="50"/>
        <v>film &amp; video</v>
      </c>
      <c r="R521" s="12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0">
        <f t="shared" si="48"/>
        <v>102</v>
      </c>
      <c r="P522" s="11">
        <f t="shared" si="49"/>
        <v>150.15</v>
      </c>
      <c r="Q522" s="4" t="str">
        <f t="shared" si="50"/>
        <v>theater</v>
      </c>
      <c r="R522" s="1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0">
        <f t="shared" si="48"/>
        <v>105</v>
      </c>
      <c r="P523" s="11">
        <f t="shared" si="49"/>
        <v>93.43</v>
      </c>
      <c r="Q523" s="4" t="str">
        <f t="shared" si="50"/>
        <v>theater</v>
      </c>
      <c r="R523" s="12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0">
        <f t="shared" si="48"/>
        <v>115</v>
      </c>
      <c r="P524" s="11">
        <f t="shared" si="49"/>
        <v>110.97</v>
      </c>
      <c r="Q524" s="4" t="str">
        <f t="shared" si="50"/>
        <v>theater</v>
      </c>
      <c r="R524" s="12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0">
        <f t="shared" si="48"/>
        <v>121</v>
      </c>
      <c r="P525" s="11">
        <f t="shared" si="49"/>
        <v>71.790000000000006</v>
      </c>
      <c r="Q525" s="4" t="str">
        <f t="shared" si="50"/>
        <v>theater</v>
      </c>
      <c r="R525" s="12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0">
        <f t="shared" si="48"/>
        <v>109</v>
      </c>
      <c r="P526" s="11">
        <f t="shared" si="49"/>
        <v>29.26</v>
      </c>
      <c r="Q526" s="4" t="str">
        <f t="shared" si="50"/>
        <v>theater</v>
      </c>
      <c r="R526" s="12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0">
        <f t="shared" si="48"/>
        <v>100</v>
      </c>
      <c r="P527" s="11">
        <f t="shared" si="49"/>
        <v>1000</v>
      </c>
      <c r="Q527" s="4" t="str">
        <f t="shared" si="50"/>
        <v>theater</v>
      </c>
      <c r="R527" s="12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0">
        <f t="shared" si="48"/>
        <v>114</v>
      </c>
      <c r="P528" s="11">
        <f t="shared" si="49"/>
        <v>74.349999999999994</v>
      </c>
      <c r="Q528" s="4" t="str">
        <f t="shared" si="50"/>
        <v>theater</v>
      </c>
      <c r="R528" s="12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0">
        <f t="shared" si="48"/>
        <v>101</v>
      </c>
      <c r="P529" s="11">
        <f t="shared" si="49"/>
        <v>63.83</v>
      </c>
      <c r="Q529" s="4" t="str">
        <f t="shared" si="50"/>
        <v>theater</v>
      </c>
      <c r="R529" s="12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0">
        <f t="shared" si="48"/>
        <v>116</v>
      </c>
      <c r="P530" s="11">
        <f t="shared" si="49"/>
        <v>44.33</v>
      </c>
      <c r="Q530" s="4" t="str">
        <f t="shared" si="50"/>
        <v>theater</v>
      </c>
      <c r="R530" s="12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0">
        <f t="shared" si="48"/>
        <v>130</v>
      </c>
      <c r="P531" s="11">
        <f t="shared" si="49"/>
        <v>86.94</v>
      </c>
      <c r="Q531" s="4" t="str">
        <f t="shared" si="50"/>
        <v>theater</v>
      </c>
      <c r="R531" s="12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0">
        <f t="shared" si="48"/>
        <v>108</v>
      </c>
      <c r="P532" s="11">
        <f t="shared" si="49"/>
        <v>126.55</v>
      </c>
      <c r="Q532" s="4" t="str">
        <f t="shared" si="50"/>
        <v>theater</v>
      </c>
      <c r="R532" s="1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0">
        <f t="shared" si="48"/>
        <v>100</v>
      </c>
      <c r="P533" s="11">
        <f t="shared" si="49"/>
        <v>129.03</v>
      </c>
      <c r="Q533" s="4" t="str">
        <f t="shared" si="50"/>
        <v>theater</v>
      </c>
      <c r="R533" s="12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0">
        <f t="shared" si="48"/>
        <v>123</v>
      </c>
      <c r="P534" s="11">
        <f t="shared" si="49"/>
        <v>71.239999999999995</v>
      </c>
      <c r="Q534" s="4" t="str">
        <f t="shared" si="50"/>
        <v>theater</v>
      </c>
      <c r="R534" s="12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0">
        <f t="shared" si="48"/>
        <v>100</v>
      </c>
      <c r="P535" s="11">
        <f t="shared" si="49"/>
        <v>117.88</v>
      </c>
      <c r="Q535" s="4" t="str">
        <f t="shared" si="50"/>
        <v>theater</v>
      </c>
      <c r="R535" s="12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0">
        <f t="shared" si="48"/>
        <v>105</v>
      </c>
      <c r="P536" s="11">
        <f t="shared" si="49"/>
        <v>327.08</v>
      </c>
      <c r="Q536" s="4" t="str">
        <f t="shared" si="50"/>
        <v>theater</v>
      </c>
      <c r="R536" s="12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0">
        <f t="shared" si="48"/>
        <v>103</v>
      </c>
      <c r="P537" s="11">
        <f t="shared" si="49"/>
        <v>34.75</v>
      </c>
      <c r="Q537" s="4" t="str">
        <f t="shared" si="50"/>
        <v>theater</v>
      </c>
      <c r="R537" s="12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0">
        <f t="shared" si="48"/>
        <v>118</v>
      </c>
      <c r="P538" s="11">
        <f t="shared" si="49"/>
        <v>100.06</v>
      </c>
      <c r="Q538" s="4" t="str">
        <f t="shared" si="50"/>
        <v>theater</v>
      </c>
      <c r="R538" s="12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0">
        <f t="shared" si="48"/>
        <v>121</v>
      </c>
      <c r="P539" s="11">
        <f t="shared" si="49"/>
        <v>40.85</v>
      </c>
      <c r="Q539" s="4" t="str">
        <f t="shared" si="50"/>
        <v>theater</v>
      </c>
      <c r="R539" s="12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0">
        <f t="shared" si="48"/>
        <v>302</v>
      </c>
      <c r="P540" s="11">
        <f t="shared" si="49"/>
        <v>252.02</v>
      </c>
      <c r="Q540" s="4" t="str">
        <f t="shared" si="50"/>
        <v>theater</v>
      </c>
      <c r="R540" s="12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0">
        <f t="shared" si="48"/>
        <v>101</v>
      </c>
      <c r="P541" s="11">
        <f t="shared" si="49"/>
        <v>25.16</v>
      </c>
      <c r="Q541" s="4" t="str">
        <f t="shared" si="50"/>
        <v>theater</v>
      </c>
      <c r="R541" s="12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0">
        <f t="shared" si="48"/>
        <v>0</v>
      </c>
      <c r="P542" s="11">
        <f t="shared" si="49"/>
        <v>1</v>
      </c>
      <c r="Q542" s="4" t="str">
        <f t="shared" si="50"/>
        <v>technology</v>
      </c>
      <c r="R542" s="1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0">
        <f t="shared" si="48"/>
        <v>1</v>
      </c>
      <c r="P543" s="11">
        <f t="shared" si="49"/>
        <v>25</v>
      </c>
      <c r="Q543" s="4" t="str">
        <f t="shared" si="50"/>
        <v>technology</v>
      </c>
      <c r="R543" s="12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0">
        <f t="shared" si="48"/>
        <v>0</v>
      </c>
      <c r="P544" s="11">
        <f t="shared" si="49"/>
        <v>1</v>
      </c>
      <c r="Q544" s="4" t="str">
        <f t="shared" si="50"/>
        <v>technology</v>
      </c>
      <c r="R544" s="12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0">
        <f t="shared" si="48"/>
        <v>0</v>
      </c>
      <c r="P545" s="11">
        <f t="shared" si="49"/>
        <v>35</v>
      </c>
      <c r="Q545" s="4" t="str">
        <f t="shared" si="50"/>
        <v>technology</v>
      </c>
      <c r="R545" s="12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0">
        <f t="shared" si="48"/>
        <v>1</v>
      </c>
      <c r="P546" s="11">
        <f t="shared" si="49"/>
        <v>3</v>
      </c>
      <c r="Q546" s="4" t="str">
        <f t="shared" si="50"/>
        <v>technology</v>
      </c>
      <c r="R546" s="12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0">
        <f t="shared" si="48"/>
        <v>27</v>
      </c>
      <c r="P547" s="11">
        <f t="shared" si="49"/>
        <v>402.71</v>
      </c>
      <c r="Q547" s="4" t="str">
        <f t="shared" si="50"/>
        <v>technology</v>
      </c>
      <c r="R547" s="12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0">
        <f t="shared" si="48"/>
        <v>0</v>
      </c>
      <c r="P548" s="11">
        <f t="shared" si="49"/>
        <v>26</v>
      </c>
      <c r="Q548" s="4" t="str">
        <f t="shared" si="50"/>
        <v>technology</v>
      </c>
      <c r="R548" s="12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0">
        <f t="shared" si="48"/>
        <v>0</v>
      </c>
      <c r="P549" s="11">
        <f t="shared" si="49"/>
        <v>0</v>
      </c>
      <c r="Q549" s="4" t="str">
        <f t="shared" si="50"/>
        <v>technology</v>
      </c>
      <c r="R549" s="12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0">
        <f t="shared" si="48"/>
        <v>0</v>
      </c>
      <c r="P550" s="11">
        <f t="shared" si="49"/>
        <v>9</v>
      </c>
      <c r="Q550" s="4" t="str">
        <f t="shared" si="50"/>
        <v>technology</v>
      </c>
      <c r="R550" s="12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0">
        <f t="shared" si="48"/>
        <v>3</v>
      </c>
      <c r="P551" s="11">
        <f t="shared" si="49"/>
        <v>8.5</v>
      </c>
      <c r="Q551" s="4" t="str">
        <f t="shared" si="50"/>
        <v>technology</v>
      </c>
      <c r="R551" s="12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0">
        <f t="shared" si="48"/>
        <v>1</v>
      </c>
      <c r="P552" s="11">
        <f t="shared" si="49"/>
        <v>8.75</v>
      </c>
      <c r="Q552" s="4" t="str">
        <f t="shared" si="50"/>
        <v>technology</v>
      </c>
      <c r="R552" s="1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0">
        <f t="shared" si="48"/>
        <v>5</v>
      </c>
      <c r="P553" s="11">
        <f t="shared" si="49"/>
        <v>135.04</v>
      </c>
      <c r="Q553" s="4" t="str">
        <f t="shared" si="50"/>
        <v>technology</v>
      </c>
      <c r="R553" s="12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0">
        <f t="shared" si="48"/>
        <v>0</v>
      </c>
      <c r="P554" s="11">
        <f t="shared" si="49"/>
        <v>0</v>
      </c>
      <c r="Q554" s="4" t="str">
        <f t="shared" si="50"/>
        <v>technology</v>
      </c>
      <c r="R554" s="12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0">
        <f t="shared" si="48"/>
        <v>0</v>
      </c>
      <c r="P555" s="11">
        <f t="shared" si="49"/>
        <v>20.5</v>
      </c>
      <c r="Q555" s="4" t="str">
        <f t="shared" si="50"/>
        <v>technology</v>
      </c>
      <c r="R555" s="12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0">
        <f t="shared" si="48"/>
        <v>37</v>
      </c>
      <c r="P556" s="11">
        <f t="shared" si="49"/>
        <v>64.36</v>
      </c>
      <c r="Q556" s="4" t="str">
        <f t="shared" si="50"/>
        <v>technology</v>
      </c>
      <c r="R556" s="12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0">
        <f t="shared" si="48"/>
        <v>0</v>
      </c>
      <c r="P557" s="11">
        <f t="shared" si="49"/>
        <v>0</v>
      </c>
      <c r="Q557" s="4" t="str">
        <f t="shared" si="50"/>
        <v>technology</v>
      </c>
      <c r="R557" s="12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0">
        <f t="shared" si="48"/>
        <v>3</v>
      </c>
      <c r="P558" s="11">
        <f t="shared" si="49"/>
        <v>200</v>
      </c>
      <c r="Q558" s="4" t="str">
        <f t="shared" si="50"/>
        <v>technology</v>
      </c>
      <c r="R558" s="12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0">
        <f t="shared" si="48"/>
        <v>1</v>
      </c>
      <c r="P559" s="11">
        <f t="shared" si="49"/>
        <v>68.3</v>
      </c>
      <c r="Q559" s="4" t="str">
        <f t="shared" si="50"/>
        <v>technology</v>
      </c>
      <c r="R559" s="12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0">
        <f t="shared" si="48"/>
        <v>0</v>
      </c>
      <c r="P560" s="11">
        <f t="shared" si="49"/>
        <v>0</v>
      </c>
      <c r="Q560" s="4" t="str">
        <f t="shared" si="50"/>
        <v>technology</v>
      </c>
      <c r="R560" s="12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0">
        <f t="shared" si="48"/>
        <v>0</v>
      </c>
      <c r="P561" s="11">
        <f t="shared" si="49"/>
        <v>50</v>
      </c>
      <c r="Q561" s="4" t="str">
        <f t="shared" si="50"/>
        <v>technology</v>
      </c>
      <c r="R561" s="12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0">
        <f t="shared" si="48"/>
        <v>0</v>
      </c>
      <c r="P562" s="11">
        <f t="shared" si="49"/>
        <v>4</v>
      </c>
      <c r="Q562" s="4" t="str">
        <f t="shared" si="50"/>
        <v>technology</v>
      </c>
      <c r="R562" s="1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0">
        <f t="shared" si="48"/>
        <v>0</v>
      </c>
      <c r="P563" s="11">
        <f t="shared" si="49"/>
        <v>27.5</v>
      </c>
      <c r="Q563" s="4" t="str">
        <f t="shared" si="50"/>
        <v>technology</v>
      </c>
      <c r="R563" s="12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0">
        <f t="shared" si="48"/>
        <v>0</v>
      </c>
      <c r="P564" s="11">
        <f t="shared" si="49"/>
        <v>0</v>
      </c>
      <c r="Q564" s="4" t="str">
        <f t="shared" si="50"/>
        <v>technology</v>
      </c>
      <c r="R564" s="12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0">
        <f t="shared" si="48"/>
        <v>0</v>
      </c>
      <c r="P565" s="11">
        <f t="shared" si="49"/>
        <v>34</v>
      </c>
      <c r="Q565" s="4" t="str">
        <f t="shared" si="50"/>
        <v>technology</v>
      </c>
      <c r="R565" s="12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0">
        <f t="shared" si="48"/>
        <v>0</v>
      </c>
      <c r="P566" s="11">
        <f t="shared" si="49"/>
        <v>1</v>
      </c>
      <c r="Q566" s="4" t="str">
        <f t="shared" si="50"/>
        <v>technology</v>
      </c>
      <c r="R566" s="12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0">
        <f t="shared" si="48"/>
        <v>0</v>
      </c>
      <c r="P567" s="11">
        <f t="shared" si="49"/>
        <v>0</v>
      </c>
      <c r="Q567" s="4" t="str">
        <f t="shared" si="50"/>
        <v>technology</v>
      </c>
      <c r="R567" s="12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0">
        <f t="shared" si="48"/>
        <v>0</v>
      </c>
      <c r="P568" s="11">
        <f t="shared" si="49"/>
        <v>1</v>
      </c>
      <c r="Q568" s="4" t="str">
        <f t="shared" si="50"/>
        <v>technology</v>
      </c>
      <c r="R568" s="12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0">
        <f t="shared" si="48"/>
        <v>0</v>
      </c>
      <c r="P569" s="11">
        <f t="shared" si="49"/>
        <v>0</v>
      </c>
      <c r="Q569" s="4" t="str">
        <f t="shared" si="50"/>
        <v>technology</v>
      </c>
      <c r="R569" s="12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0">
        <f t="shared" si="48"/>
        <v>1</v>
      </c>
      <c r="P570" s="11">
        <f t="shared" si="49"/>
        <v>49</v>
      </c>
      <c r="Q570" s="4" t="str">
        <f t="shared" si="50"/>
        <v>technology</v>
      </c>
      <c r="R570" s="12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0">
        <f t="shared" si="48"/>
        <v>1</v>
      </c>
      <c r="P571" s="11">
        <f t="shared" si="49"/>
        <v>20</v>
      </c>
      <c r="Q571" s="4" t="str">
        <f t="shared" si="50"/>
        <v>technology</v>
      </c>
      <c r="R571" s="12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0">
        <f t="shared" si="48"/>
        <v>0</v>
      </c>
      <c r="P572" s="11">
        <f t="shared" si="49"/>
        <v>142</v>
      </c>
      <c r="Q572" s="4" t="str">
        <f t="shared" si="50"/>
        <v>technology</v>
      </c>
      <c r="R572" s="1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0">
        <f t="shared" si="48"/>
        <v>0</v>
      </c>
      <c r="P573" s="11">
        <f t="shared" si="49"/>
        <v>53</v>
      </c>
      <c r="Q573" s="4" t="str">
        <f t="shared" si="50"/>
        <v>technology</v>
      </c>
      <c r="R573" s="12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0">
        <f t="shared" si="48"/>
        <v>0</v>
      </c>
      <c r="P574" s="11">
        <f t="shared" si="49"/>
        <v>0</v>
      </c>
      <c r="Q574" s="4" t="str">
        <f t="shared" si="50"/>
        <v>technology</v>
      </c>
      <c r="R574" s="12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0">
        <f t="shared" si="48"/>
        <v>0</v>
      </c>
      <c r="P575" s="11">
        <f t="shared" si="49"/>
        <v>38.44</v>
      </c>
      <c r="Q575" s="4" t="str">
        <f t="shared" si="50"/>
        <v>technology</v>
      </c>
      <c r="R575" s="12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0">
        <f t="shared" si="48"/>
        <v>1</v>
      </c>
      <c r="P576" s="11">
        <f t="shared" si="49"/>
        <v>20</v>
      </c>
      <c r="Q576" s="4" t="str">
        <f t="shared" si="50"/>
        <v>technology</v>
      </c>
      <c r="R576" s="12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0">
        <f t="shared" si="48"/>
        <v>0</v>
      </c>
      <c r="P577" s="11">
        <f t="shared" si="49"/>
        <v>64.75</v>
      </c>
      <c r="Q577" s="4" t="str">
        <f t="shared" si="50"/>
        <v>technology</v>
      </c>
      <c r="R577" s="12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0">
        <f t="shared" ref="O578:O641" si="54">ROUND((E578/D578)*100,0)</f>
        <v>0</v>
      </c>
      <c r="P578" s="11">
        <f t="shared" si="49"/>
        <v>1</v>
      </c>
      <c r="Q578" s="4" t="str">
        <f t="shared" si="50"/>
        <v>technology</v>
      </c>
      <c r="R578" s="12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0">
        <f t="shared" si="54"/>
        <v>0</v>
      </c>
      <c r="P579" s="11">
        <f t="shared" ref="P579:P642" si="55">IFERROR(ROUND((E579/L579),2),0)</f>
        <v>10</v>
      </c>
      <c r="Q579" s="4" t="str">
        <f t="shared" ref="Q579:Q642" si="56">MID(N579,1,FIND("/",N579,1)-1)</f>
        <v>technology</v>
      </c>
      <c r="R579" s="12" t="str">
        <f t="shared" ref="R579:R642" si="57">RIGHT(N579,(LEN(N579)-FIND("/",N579,1)))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0">
        <f t="shared" si="54"/>
        <v>0</v>
      </c>
      <c r="P580" s="11">
        <f t="shared" si="55"/>
        <v>2</v>
      </c>
      <c r="Q580" s="4" t="str">
        <f t="shared" si="56"/>
        <v>technology</v>
      </c>
      <c r="R580" s="12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0">
        <f t="shared" si="54"/>
        <v>1</v>
      </c>
      <c r="P581" s="11">
        <f t="shared" si="55"/>
        <v>35</v>
      </c>
      <c r="Q581" s="4" t="str">
        <f t="shared" si="56"/>
        <v>technology</v>
      </c>
      <c r="R581" s="12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0">
        <f t="shared" si="54"/>
        <v>0</v>
      </c>
      <c r="P582" s="11">
        <f t="shared" si="55"/>
        <v>1</v>
      </c>
      <c r="Q582" s="4" t="str">
        <f t="shared" si="56"/>
        <v>technology</v>
      </c>
      <c r="R582" s="1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0">
        <f t="shared" si="54"/>
        <v>0</v>
      </c>
      <c r="P583" s="11">
        <f t="shared" si="55"/>
        <v>0</v>
      </c>
      <c r="Q583" s="4" t="str">
        <f t="shared" si="56"/>
        <v>technology</v>
      </c>
      <c r="R583" s="12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0">
        <f t="shared" si="54"/>
        <v>0</v>
      </c>
      <c r="P584" s="11">
        <f t="shared" si="55"/>
        <v>0</v>
      </c>
      <c r="Q584" s="4" t="str">
        <f t="shared" si="56"/>
        <v>technology</v>
      </c>
      <c r="R584" s="12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0">
        <f t="shared" si="54"/>
        <v>0</v>
      </c>
      <c r="P585" s="11">
        <f t="shared" si="55"/>
        <v>1</v>
      </c>
      <c r="Q585" s="4" t="str">
        <f t="shared" si="56"/>
        <v>technology</v>
      </c>
      <c r="R585" s="12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0">
        <f t="shared" si="54"/>
        <v>1</v>
      </c>
      <c r="P586" s="11">
        <f t="shared" si="55"/>
        <v>5</v>
      </c>
      <c r="Q586" s="4" t="str">
        <f t="shared" si="56"/>
        <v>technology</v>
      </c>
      <c r="R586" s="12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0">
        <f t="shared" si="54"/>
        <v>0</v>
      </c>
      <c r="P587" s="11">
        <f t="shared" si="55"/>
        <v>0</v>
      </c>
      <c r="Q587" s="4" t="str">
        <f t="shared" si="56"/>
        <v>technology</v>
      </c>
      <c r="R587" s="12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0">
        <f t="shared" si="54"/>
        <v>1</v>
      </c>
      <c r="P588" s="11">
        <f t="shared" si="55"/>
        <v>14</v>
      </c>
      <c r="Q588" s="4" t="str">
        <f t="shared" si="56"/>
        <v>technology</v>
      </c>
      <c r="R588" s="12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0">
        <f t="shared" si="54"/>
        <v>9</v>
      </c>
      <c r="P589" s="11">
        <f t="shared" si="55"/>
        <v>389.29</v>
      </c>
      <c r="Q589" s="4" t="str">
        <f t="shared" si="56"/>
        <v>technology</v>
      </c>
      <c r="R589" s="12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0">
        <f t="shared" si="54"/>
        <v>3</v>
      </c>
      <c r="P590" s="11">
        <f t="shared" si="55"/>
        <v>150.5</v>
      </c>
      <c r="Q590" s="4" t="str">
        <f t="shared" si="56"/>
        <v>technology</v>
      </c>
      <c r="R590" s="12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0">
        <f t="shared" si="54"/>
        <v>0</v>
      </c>
      <c r="P591" s="11">
        <f t="shared" si="55"/>
        <v>1</v>
      </c>
      <c r="Q591" s="4" t="str">
        <f t="shared" si="56"/>
        <v>technology</v>
      </c>
      <c r="R591" s="12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0">
        <f t="shared" si="54"/>
        <v>4</v>
      </c>
      <c r="P592" s="11">
        <f t="shared" si="55"/>
        <v>24.78</v>
      </c>
      <c r="Q592" s="4" t="str">
        <f t="shared" si="56"/>
        <v>technology</v>
      </c>
      <c r="R592" s="1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0">
        <f t="shared" si="54"/>
        <v>0</v>
      </c>
      <c r="P593" s="11">
        <f t="shared" si="55"/>
        <v>30.5</v>
      </c>
      <c r="Q593" s="4" t="str">
        <f t="shared" si="56"/>
        <v>technology</v>
      </c>
      <c r="R593" s="12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0">
        <f t="shared" si="54"/>
        <v>3</v>
      </c>
      <c r="P594" s="11">
        <f t="shared" si="55"/>
        <v>250</v>
      </c>
      <c r="Q594" s="4" t="str">
        <f t="shared" si="56"/>
        <v>technology</v>
      </c>
      <c r="R594" s="12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0">
        <f t="shared" si="54"/>
        <v>23</v>
      </c>
      <c r="P595" s="11">
        <f t="shared" si="55"/>
        <v>16.43</v>
      </c>
      <c r="Q595" s="4" t="str">
        <f t="shared" si="56"/>
        <v>technology</v>
      </c>
      <c r="R595" s="12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0">
        <f t="shared" si="54"/>
        <v>0</v>
      </c>
      <c r="P596" s="11">
        <f t="shared" si="55"/>
        <v>13</v>
      </c>
      <c r="Q596" s="4" t="str">
        <f t="shared" si="56"/>
        <v>technology</v>
      </c>
      <c r="R596" s="12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0">
        <f t="shared" si="54"/>
        <v>0</v>
      </c>
      <c r="P597" s="11">
        <f t="shared" si="55"/>
        <v>53.25</v>
      </c>
      <c r="Q597" s="4" t="str">
        <f t="shared" si="56"/>
        <v>technology</v>
      </c>
      <c r="R597" s="12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0">
        <f t="shared" si="54"/>
        <v>0</v>
      </c>
      <c r="P598" s="11">
        <f t="shared" si="55"/>
        <v>3</v>
      </c>
      <c r="Q598" s="4" t="str">
        <f t="shared" si="56"/>
        <v>technology</v>
      </c>
      <c r="R598" s="12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0">
        <f t="shared" si="54"/>
        <v>0</v>
      </c>
      <c r="P599" s="11">
        <f t="shared" si="55"/>
        <v>10</v>
      </c>
      <c r="Q599" s="4" t="str">
        <f t="shared" si="56"/>
        <v>technology</v>
      </c>
      <c r="R599" s="12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0">
        <f t="shared" si="54"/>
        <v>34</v>
      </c>
      <c r="P600" s="11">
        <f t="shared" si="55"/>
        <v>121.43</v>
      </c>
      <c r="Q600" s="4" t="str">
        <f t="shared" si="56"/>
        <v>technology</v>
      </c>
      <c r="R600" s="12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0">
        <f t="shared" si="54"/>
        <v>0</v>
      </c>
      <c r="P601" s="11">
        <f t="shared" si="55"/>
        <v>15.5</v>
      </c>
      <c r="Q601" s="4" t="str">
        <f t="shared" si="56"/>
        <v>technology</v>
      </c>
      <c r="R601" s="12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0">
        <f t="shared" si="54"/>
        <v>2</v>
      </c>
      <c r="P602" s="11">
        <f t="shared" si="55"/>
        <v>100</v>
      </c>
      <c r="Q602" s="4" t="str">
        <f t="shared" si="56"/>
        <v>technology</v>
      </c>
      <c r="R602" s="1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0">
        <f t="shared" si="54"/>
        <v>1</v>
      </c>
      <c r="P603" s="11">
        <f t="shared" si="55"/>
        <v>23.33</v>
      </c>
      <c r="Q603" s="4" t="str">
        <f t="shared" si="56"/>
        <v>technology</v>
      </c>
      <c r="R603" s="12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0">
        <f t="shared" si="54"/>
        <v>0</v>
      </c>
      <c r="P604" s="11">
        <f t="shared" si="55"/>
        <v>0</v>
      </c>
      <c r="Q604" s="4" t="str">
        <f t="shared" si="56"/>
        <v>technology</v>
      </c>
      <c r="R604" s="12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0">
        <f t="shared" si="54"/>
        <v>4</v>
      </c>
      <c r="P605" s="11">
        <f t="shared" si="55"/>
        <v>45.39</v>
      </c>
      <c r="Q605" s="4" t="str">
        <f t="shared" si="56"/>
        <v>technology</v>
      </c>
      <c r="R605" s="12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0">
        <f t="shared" si="54"/>
        <v>0</v>
      </c>
      <c r="P606" s="11">
        <f t="shared" si="55"/>
        <v>0</v>
      </c>
      <c r="Q606" s="4" t="str">
        <f t="shared" si="56"/>
        <v>technology</v>
      </c>
      <c r="R606" s="12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0">
        <f t="shared" si="54"/>
        <v>3</v>
      </c>
      <c r="P607" s="11">
        <f t="shared" si="55"/>
        <v>16.38</v>
      </c>
      <c r="Q607" s="4" t="str">
        <f t="shared" si="56"/>
        <v>technology</v>
      </c>
      <c r="R607" s="12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0">
        <f t="shared" si="54"/>
        <v>0</v>
      </c>
      <c r="P608" s="11">
        <f t="shared" si="55"/>
        <v>10</v>
      </c>
      <c r="Q608" s="4" t="str">
        <f t="shared" si="56"/>
        <v>technology</v>
      </c>
      <c r="R608" s="12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0">
        <f t="shared" si="54"/>
        <v>0</v>
      </c>
      <c r="P609" s="11">
        <f t="shared" si="55"/>
        <v>0</v>
      </c>
      <c r="Q609" s="4" t="str">
        <f t="shared" si="56"/>
        <v>technology</v>
      </c>
      <c r="R609" s="12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0">
        <f t="shared" si="54"/>
        <v>1</v>
      </c>
      <c r="P610" s="11">
        <f t="shared" si="55"/>
        <v>292.2</v>
      </c>
      <c r="Q610" s="4" t="str">
        <f t="shared" si="56"/>
        <v>technology</v>
      </c>
      <c r="R610" s="12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0">
        <f t="shared" si="54"/>
        <v>1</v>
      </c>
      <c r="P611" s="11">
        <f t="shared" si="55"/>
        <v>5</v>
      </c>
      <c r="Q611" s="4" t="str">
        <f t="shared" si="56"/>
        <v>technology</v>
      </c>
      <c r="R611" s="12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0">
        <f t="shared" si="54"/>
        <v>0</v>
      </c>
      <c r="P612" s="11">
        <f t="shared" si="55"/>
        <v>0</v>
      </c>
      <c r="Q612" s="4" t="str">
        <f t="shared" si="56"/>
        <v>technology</v>
      </c>
      <c r="R612" s="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0">
        <f t="shared" si="54"/>
        <v>0</v>
      </c>
      <c r="P613" s="11">
        <f t="shared" si="55"/>
        <v>0</v>
      </c>
      <c r="Q613" s="4" t="str">
        <f t="shared" si="56"/>
        <v>technology</v>
      </c>
      <c r="R613" s="12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0">
        <f t="shared" si="54"/>
        <v>0</v>
      </c>
      <c r="P614" s="11">
        <f t="shared" si="55"/>
        <v>0</v>
      </c>
      <c r="Q614" s="4" t="str">
        <f t="shared" si="56"/>
        <v>technology</v>
      </c>
      <c r="R614" s="12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0">
        <f t="shared" si="54"/>
        <v>21</v>
      </c>
      <c r="P615" s="11">
        <f t="shared" si="55"/>
        <v>105.93</v>
      </c>
      <c r="Q615" s="4" t="str">
        <f t="shared" si="56"/>
        <v>technology</v>
      </c>
      <c r="R615" s="12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0">
        <f t="shared" si="54"/>
        <v>0</v>
      </c>
      <c r="P616" s="11">
        <f t="shared" si="55"/>
        <v>0</v>
      </c>
      <c r="Q616" s="4" t="str">
        <f t="shared" si="56"/>
        <v>technology</v>
      </c>
      <c r="R616" s="12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0">
        <f t="shared" si="54"/>
        <v>0</v>
      </c>
      <c r="P617" s="11">
        <f t="shared" si="55"/>
        <v>0</v>
      </c>
      <c r="Q617" s="4" t="str">
        <f t="shared" si="56"/>
        <v>technology</v>
      </c>
      <c r="R617" s="12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0">
        <f t="shared" si="54"/>
        <v>0</v>
      </c>
      <c r="P618" s="11">
        <f t="shared" si="55"/>
        <v>0</v>
      </c>
      <c r="Q618" s="4" t="str">
        <f t="shared" si="56"/>
        <v>technology</v>
      </c>
      <c r="R618" s="12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0">
        <f t="shared" si="54"/>
        <v>3</v>
      </c>
      <c r="P619" s="11">
        <f t="shared" si="55"/>
        <v>20</v>
      </c>
      <c r="Q619" s="4" t="str">
        <f t="shared" si="56"/>
        <v>technology</v>
      </c>
      <c r="R619" s="12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0">
        <f t="shared" si="54"/>
        <v>0</v>
      </c>
      <c r="P620" s="11">
        <f t="shared" si="55"/>
        <v>0</v>
      </c>
      <c r="Q620" s="4" t="str">
        <f t="shared" si="56"/>
        <v>technology</v>
      </c>
      <c r="R620" s="12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0">
        <f t="shared" si="54"/>
        <v>0</v>
      </c>
      <c r="P621" s="11">
        <f t="shared" si="55"/>
        <v>1</v>
      </c>
      <c r="Q621" s="4" t="str">
        <f t="shared" si="56"/>
        <v>technology</v>
      </c>
      <c r="R621" s="12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0">
        <f t="shared" si="54"/>
        <v>1</v>
      </c>
      <c r="P622" s="11">
        <f t="shared" si="55"/>
        <v>300</v>
      </c>
      <c r="Q622" s="4" t="str">
        <f t="shared" si="56"/>
        <v>technology</v>
      </c>
      <c r="R622" s="1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0">
        <f t="shared" si="54"/>
        <v>1</v>
      </c>
      <c r="P623" s="11">
        <f t="shared" si="55"/>
        <v>87</v>
      </c>
      <c r="Q623" s="4" t="str">
        <f t="shared" si="56"/>
        <v>technology</v>
      </c>
      <c r="R623" s="12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0">
        <f t="shared" si="54"/>
        <v>6</v>
      </c>
      <c r="P624" s="11">
        <f t="shared" si="55"/>
        <v>37.89</v>
      </c>
      <c r="Q624" s="4" t="str">
        <f t="shared" si="56"/>
        <v>technology</v>
      </c>
      <c r="R624" s="12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0">
        <f t="shared" si="54"/>
        <v>0</v>
      </c>
      <c r="P625" s="11">
        <f t="shared" si="55"/>
        <v>0</v>
      </c>
      <c r="Q625" s="4" t="str">
        <f t="shared" si="56"/>
        <v>technology</v>
      </c>
      <c r="R625" s="12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0">
        <f t="shared" si="54"/>
        <v>0</v>
      </c>
      <c r="P626" s="11">
        <f t="shared" si="55"/>
        <v>0</v>
      </c>
      <c r="Q626" s="4" t="str">
        <f t="shared" si="56"/>
        <v>technology</v>
      </c>
      <c r="R626" s="12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0">
        <f t="shared" si="54"/>
        <v>0</v>
      </c>
      <c r="P627" s="11">
        <f t="shared" si="55"/>
        <v>0</v>
      </c>
      <c r="Q627" s="4" t="str">
        <f t="shared" si="56"/>
        <v>technology</v>
      </c>
      <c r="R627" s="12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0">
        <f t="shared" si="54"/>
        <v>17</v>
      </c>
      <c r="P628" s="11">
        <f t="shared" si="55"/>
        <v>111.41</v>
      </c>
      <c r="Q628" s="4" t="str">
        <f t="shared" si="56"/>
        <v>technology</v>
      </c>
      <c r="R628" s="12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0">
        <f t="shared" si="54"/>
        <v>0</v>
      </c>
      <c r="P629" s="11">
        <f t="shared" si="55"/>
        <v>90</v>
      </c>
      <c r="Q629" s="4" t="str">
        <f t="shared" si="56"/>
        <v>technology</v>
      </c>
      <c r="R629" s="12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0">
        <f t="shared" si="54"/>
        <v>0</v>
      </c>
      <c r="P630" s="11">
        <f t="shared" si="55"/>
        <v>0</v>
      </c>
      <c r="Q630" s="4" t="str">
        <f t="shared" si="56"/>
        <v>technology</v>
      </c>
      <c r="R630" s="12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0">
        <f t="shared" si="54"/>
        <v>0</v>
      </c>
      <c r="P631" s="11">
        <f t="shared" si="55"/>
        <v>116.67</v>
      </c>
      <c r="Q631" s="4" t="str">
        <f t="shared" si="56"/>
        <v>technology</v>
      </c>
      <c r="R631" s="12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0">
        <f t="shared" si="54"/>
        <v>0</v>
      </c>
      <c r="P632" s="11">
        <f t="shared" si="55"/>
        <v>10</v>
      </c>
      <c r="Q632" s="4" t="str">
        <f t="shared" si="56"/>
        <v>technology</v>
      </c>
      <c r="R632" s="1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0">
        <f t="shared" si="54"/>
        <v>1</v>
      </c>
      <c r="P633" s="11">
        <f t="shared" si="55"/>
        <v>76.67</v>
      </c>
      <c r="Q633" s="4" t="str">
        <f t="shared" si="56"/>
        <v>technology</v>
      </c>
      <c r="R633" s="12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0">
        <f t="shared" si="54"/>
        <v>0</v>
      </c>
      <c r="P634" s="11">
        <f t="shared" si="55"/>
        <v>0</v>
      </c>
      <c r="Q634" s="4" t="str">
        <f t="shared" si="56"/>
        <v>technology</v>
      </c>
      <c r="R634" s="12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0">
        <f t="shared" si="54"/>
        <v>12</v>
      </c>
      <c r="P635" s="11">
        <f t="shared" si="55"/>
        <v>49.8</v>
      </c>
      <c r="Q635" s="4" t="str">
        <f t="shared" si="56"/>
        <v>technology</v>
      </c>
      <c r="R635" s="12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0">
        <f t="shared" si="54"/>
        <v>0</v>
      </c>
      <c r="P636" s="11">
        <f t="shared" si="55"/>
        <v>1</v>
      </c>
      <c r="Q636" s="4" t="str">
        <f t="shared" si="56"/>
        <v>technology</v>
      </c>
      <c r="R636" s="12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0">
        <f t="shared" si="54"/>
        <v>0</v>
      </c>
      <c r="P637" s="11">
        <f t="shared" si="55"/>
        <v>2</v>
      </c>
      <c r="Q637" s="4" t="str">
        <f t="shared" si="56"/>
        <v>technology</v>
      </c>
      <c r="R637" s="12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0">
        <f t="shared" si="54"/>
        <v>0</v>
      </c>
      <c r="P638" s="11">
        <f t="shared" si="55"/>
        <v>4</v>
      </c>
      <c r="Q638" s="4" t="str">
        <f t="shared" si="56"/>
        <v>technology</v>
      </c>
      <c r="R638" s="12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0">
        <f t="shared" si="54"/>
        <v>0</v>
      </c>
      <c r="P639" s="11">
        <f t="shared" si="55"/>
        <v>0</v>
      </c>
      <c r="Q639" s="4" t="str">
        <f t="shared" si="56"/>
        <v>technology</v>
      </c>
      <c r="R639" s="12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0">
        <f t="shared" si="54"/>
        <v>0</v>
      </c>
      <c r="P640" s="11">
        <f t="shared" si="55"/>
        <v>3</v>
      </c>
      <c r="Q640" s="4" t="str">
        <f t="shared" si="56"/>
        <v>technology</v>
      </c>
      <c r="R640" s="12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0">
        <f t="shared" si="54"/>
        <v>0</v>
      </c>
      <c r="P641" s="11">
        <f t="shared" si="55"/>
        <v>1</v>
      </c>
      <c r="Q641" s="4" t="str">
        <f t="shared" si="56"/>
        <v>technology</v>
      </c>
      <c r="R641" s="12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0">
        <f t="shared" ref="O642:O705" si="60">ROUND((E642/D642)*100,0)</f>
        <v>144</v>
      </c>
      <c r="P642" s="11">
        <f t="shared" si="55"/>
        <v>50.5</v>
      </c>
      <c r="Q642" s="4" t="str">
        <f t="shared" si="56"/>
        <v>technology</v>
      </c>
      <c r="R642" s="1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0">
        <f t="shared" si="60"/>
        <v>119</v>
      </c>
      <c r="P643" s="11">
        <f t="shared" ref="P643:P706" si="61">IFERROR(ROUND((E643/L643),2),0)</f>
        <v>151.32</v>
      </c>
      <c r="Q643" s="4" t="str">
        <f t="shared" ref="Q643:Q706" si="62">MID(N643,1,FIND("/",N643,1)-1)</f>
        <v>technology</v>
      </c>
      <c r="R643" s="12" t="str">
        <f t="shared" ref="R643:R706" si="63">RIGHT(N643,(LEN(N643)-FIND("/",N643,1)))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0">
        <f t="shared" si="60"/>
        <v>1460</v>
      </c>
      <c r="P644" s="11">
        <f t="shared" si="61"/>
        <v>134.36000000000001</v>
      </c>
      <c r="Q644" s="4" t="str">
        <f t="shared" si="62"/>
        <v>technology</v>
      </c>
      <c r="R644" s="12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0">
        <f t="shared" si="60"/>
        <v>106</v>
      </c>
      <c r="P645" s="11">
        <f t="shared" si="61"/>
        <v>174.03</v>
      </c>
      <c r="Q645" s="4" t="str">
        <f t="shared" si="62"/>
        <v>technology</v>
      </c>
      <c r="R645" s="12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0">
        <f t="shared" si="60"/>
        <v>300</v>
      </c>
      <c r="P646" s="11">
        <f t="shared" si="61"/>
        <v>73.489999999999995</v>
      </c>
      <c r="Q646" s="4" t="str">
        <f t="shared" si="62"/>
        <v>technology</v>
      </c>
      <c r="R646" s="12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0">
        <f t="shared" si="60"/>
        <v>279</v>
      </c>
      <c r="P647" s="11">
        <f t="shared" si="61"/>
        <v>23.52</v>
      </c>
      <c r="Q647" s="4" t="str">
        <f t="shared" si="62"/>
        <v>technology</v>
      </c>
      <c r="R647" s="12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0">
        <f t="shared" si="60"/>
        <v>132</v>
      </c>
      <c r="P648" s="11">
        <f t="shared" si="61"/>
        <v>39.07</v>
      </c>
      <c r="Q648" s="4" t="str">
        <f t="shared" si="62"/>
        <v>technology</v>
      </c>
      <c r="R648" s="12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0">
        <f t="shared" si="60"/>
        <v>107</v>
      </c>
      <c r="P649" s="11">
        <f t="shared" si="61"/>
        <v>125.94</v>
      </c>
      <c r="Q649" s="4" t="str">
        <f t="shared" si="62"/>
        <v>technology</v>
      </c>
      <c r="R649" s="12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0">
        <f t="shared" si="60"/>
        <v>127</v>
      </c>
      <c r="P650" s="11">
        <f t="shared" si="61"/>
        <v>1644</v>
      </c>
      <c r="Q650" s="4" t="str">
        <f t="shared" si="62"/>
        <v>technology</v>
      </c>
      <c r="R650" s="12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0">
        <f t="shared" si="60"/>
        <v>140</v>
      </c>
      <c r="P651" s="11">
        <f t="shared" si="61"/>
        <v>42.67</v>
      </c>
      <c r="Q651" s="4" t="str">
        <f t="shared" si="62"/>
        <v>technology</v>
      </c>
      <c r="R651" s="12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0">
        <f t="shared" si="60"/>
        <v>112</v>
      </c>
      <c r="P652" s="11">
        <f t="shared" si="61"/>
        <v>35.130000000000003</v>
      </c>
      <c r="Q652" s="4" t="str">
        <f t="shared" si="62"/>
        <v>technology</v>
      </c>
      <c r="R652" s="1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0">
        <f t="shared" si="60"/>
        <v>101</v>
      </c>
      <c r="P653" s="11">
        <f t="shared" si="61"/>
        <v>239.35</v>
      </c>
      <c r="Q653" s="4" t="str">
        <f t="shared" si="62"/>
        <v>technology</v>
      </c>
      <c r="R653" s="12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0">
        <f t="shared" si="60"/>
        <v>100</v>
      </c>
      <c r="P654" s="11">
        <f t="shared" si="61"/>
        <v>107.64</v>
      </c>
      <c r="Q654" s="4" t="str">
        <f t="shared" si="62"/>
        <v>technology</v>
      </c>
      <c r="R654" s="12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0">
        <f t="shared" si="60"/>
        <v>141</v>
      </c>
      <c r="P655" s="11">
        <f t="shared" si="61"/>
        <v>95.83</v>
      </c>
      <c r="Q655" s="4" t="str">
        <f t="shared" si="62"/>
        <v>technology</v>
      </c>
      <c r="R655" s="12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0">
        <f t="shared" si="60"/>
        <v>267</v>
      </c>
      <c r="P656" s="11">
        <f t="shared" si="61"/>
        <v>31.66</v>
      </c>
      <c r="Q656" s="4" t="str">
        <f t="shared" si="62"/>
        <v>technology</v>
      </c>
      <c r="R656" s="12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0">
        <f t="shared" si="60"/>
        <v>147</v>
      </c>
      <c r="P657" s="11">
        <f t="shared" si="61"/>
        <v>42.89</v>
      </c>
      <c r="Q657" s="4" t="str">
        <f t="shared" si="62"/>
        <v>technology</v>
      </c>
      <c r="R657" s="12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0">
        <f t="shared" si="60"/>
        <v>214</v>
      </c>
      <c r="P658" s="11">
        <f t="shared" si="61"/>
        <v>122.74</v>
      </c>
      <c r="Q658" s="4" t="str">
        <f t="shared" si="62"/>
        <v>technology</v>
      </c>
      <c r="R658" s="12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0">
        <f t="shared" si="60"/>
        <v>126</v>
      </c>
      <c r="P659" s="11">
        <f t="shared" si="61"/>
        <v>190.45</v>
      </c>
      <c r="Q659" s="4" t="str">
        <f t="shared" si="62"/>
        <v>technology</v>
      </c>
      <c r="R659" s="12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0">
        <f t="shared" si="60"/>
        <v>104</v>
      </c>
      <c r="P660" s="11">
        <f t="shared" si="61"/>
        <v>109.34</v>
      </c>
      <c r="Q660" s="4" t="str">
        <f t="shared" si="62"/>
        <v>technology</v>
      </c>
      <c r="R660" s="12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0">
        <f t="shared" si="60"/>
        <v>101</v>
      </c>
      <c r="P661" s="11">
        <f t="shared" si="61"/>
        <v>143.66999999999999</v>
      </c>
      <c r="Q661" s="4" t="str">
        <f t="shared" si="62"/>
        <v>technology</v>
      </c>
      <c r="R661" s="12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0">
        <f t="shared" si="60"/>
        <v>3</v>
      </c>
      <c r="P662" s="11">
        <f t="shared" si="61"/>
        <v>84.94</v>
      </c>
      <c r="Q662" s="4" t="str">
        <f t="shared" si="62"/>
        <v>technology</v>
      </c>
      <c r="R662" s="1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0">
        <f t="shared" si="60"/>
        <v>1</v>
      </c>
      <c r="P663" s="11">
        <f t="shared" si="61"/>
        <v>10.56</v>
      </c>
      <c r="Q663" s="4" t="str">
        <f t="shared" si="62"/>
        <v>technology</v>
      </c>
      <c r="R663" s="12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0">
        <f t="shared" si="60"/>
        <v>0</v>
      </c>
      <c r="P664" s="11">
        <f t="shared" si="61"/>
        <v>39</v>
      </c>
      <c r="Q664" s="4" t="str">
        <f t="shared" si="62"/>
        <v>technology</v>
      </c>
      <c r="R664" s="12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0">
        <f t="shared" si="60"/>
        <v>0</v>
      </c>
      <c r="P665" s="11">
        <f t="shared" si="61"/>
        <v>100</v>
      </c>
      <c r="Q665" s="4" t="str">
        <f t="shared" si="62"/>
        <v>technology</v>
      </c>
      <c r="R665" s="12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0">
        <f t="shared" si="60"/>
        <v>8</v>
      </c>
      <c r="P666" s="11">
        <f t="shared" si="61"/>
        <v>31.17</v>
      </c>
      <c r="Q666" s="4" t="str">
        <f t="shared" si="62"/>
        <v>technology</v>
      </c>
      <c r="R666" s="12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0">
        <f t="shared" si="60"/>
        <v>19</v>
      </c>
      <c r="P667" s="11">
        <f t="shared" si="61"/>
        <v>155.33000000000001</v>
      </c>
      <c r="Q667" s="4" t="str">
        <f t="shared" si="62"/>
        <v>technology</v>
      </c>
      <c r="R667" s="12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0">
        <f t="shared" si="60"/>
        <v>0</v>
      </c>
      <c r="P668" s="11">
        <f t="shared" si="61"/>
        <v>2</v>
      </c>
      <c r="Q668" s="4" t="str">
        <f t="shared" si="62"/>
        <v>technology</v>
      </c>
      <c r="R668" s="12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0">
        <f t="shared" si="60"/>
        <v>10</v>
      </c>
      <c r="P669" s="11">
        <f t="shared" si="61"/>
        <v>178.93</v>
      </c>
      <c r="Q669" s="4" t="str">
        <f t="shared" si="62"/>
        <v>technology</v>
      </c>
      <c r="R669" s="12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0">
        <f t="shared" si="60"/>
        <v>5</v>
      </c>
      <c r="P670" s="11">
        <f t="shared" si="61"/>
        <v>27.36</v>
      </c>
      <c r="Q670" s="4" t="str">
        <f t="shared" si="62"/>
        <v>technology</v>
      </c>
      <c r="R670" s="12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0">
        <f t="shared" si="60"/>
        <v>22</v>
      </c>
      <c r="P671" s="11">
        <f t="shared" si="61"/>
        <v>1536.25</v>
      </c>
      <c r="Q671" s="4" t="str">
        <f t="shared" si="62"/>
        <v>technology</v>
      </c>
      <c r="R671" s="12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0">
        <f t="shared" si="60"/>
        <v>29</v>
      </c>
      <c r="P672" s="11">
        <f t="shared" si="61"/>
        <v>85</v>
      </c>
      <c r="Q672" s="4" t="str">
        <f t="shared" si="62"/>
        <v>technology</v>
      </c>
      <c r="R672" s="1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0">
        <f t="shared" si="60"/>
        <v>39</v>
      </c>
      <c r="P673" s="11">
        <f t="shared" si="61"/>
        <v>788.53</v>
      </c>
      <c r="Q673" s="4" t="str">
        <f t="shared" si="62"/>
        <v>technology</v>
      </c>
      <c r="R673" s="12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0">
        <f t="shared" si="60"/>
        <v>22</v>
      </c>
      <c r="P674" s="11">
        <f t="shared" si="61"/>
        <v>50.3</v>
      </c>
      <c r="Q674" s="4" t="str">
        <f t="shared" si="62"/>
        <v>technology</v>
      </c>
      <c r="R674" s="12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0">
        <f t="shared" si="60"/>
        <v>0</v>
      </c>
      <c r="P675" s="11">
        <f t="shared" si="61"/>
        <v>68.33</v>
      </c>
      <c r="Q675" s="4" t="str">
        <f t="shared" si="62"/>
        <v>technology</v>
      </c>
      <c r="R675" s="12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0">
        <f t="shared" si="60"/>
        <v>0</v>
      </c>
      <c r="P676" s="11">
        <f t="shared" si="61"/>
        <v>7.5</v>
      </c>
      <c r="Q676" s="4" t="str">
        <f t="shared" si="62"/>
        <v>technology</v>
      </c>
      <c r="R676" s="12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0">
        <f t="shared" si="60"/>
        <v>15</v>
      </c>
      <c r="P677" s="11">
        <f t="shared" si="61"/>
        <v>34.270000000000003</v>
      </c>
      <c r="Q677" s="4" t="str">
        <f t="shared" si="62"/>
        <v>technology</v>
      </c>
      <c r="R677" s="12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0">
        <f t="shared" si="60"/>
        <v>1</v>
      </c>
      <c r="P678" s="11">
        <f t="shared" si="61"/>
        <v>61.29</v>
      </c>
      <c r="Q678" s="4" t="str">
        <f t="shared" si="62"/>
        <v>technology</v>
      </c>
      <c r="R678" s="12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0">
        <f t="shared" si="60"/>
        <v>26</v>
      </c>
      <c r="P679" s="11">
        <f t="shared" si="61"/>
        <v>133.25</v>
      </c>
      <c r="Q679" s="4" t="str">
        <f t="shared" si="62"/>
        <v>technology</v>
      </c>
      <c r="R679" s="12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0">
        <f t="shared" si="60"/>
        <v>4</v>
      </c>
      <c r="P680" s="11">
        <f t="shared" si="61"/>
        <v>65.180000000000007</v>
      </c>
      <c r="Q680" s="4" t="str">
        <f t="shared" si="62"/>
        <v>technology</v>
      </c>
      <c r="R680" s="12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0">
        <f t="shared" si="60"/>
        <v>15</v>
      </c>
      <c r="P681" s="11">
        <f t="shared" si="61"/>
        <v>93.9</v>
      </c>
      <c r="Q681" s="4" t="str">
        <f t="shared" si="62"/>
        <v>technology</v>
      </c>
      <c r="R681" s="12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0">
        <f t="shared" si="60"/>
        <v>26</v>
      </c>
      <c r="P682" s="11">
        <f t="shared" si="61"/>
        <v>150.65</v>
      </c>
      <c r="Q682" s="4" t="str">
        <f t="shared" si="62"/>
        <v>technology</v>
      </c>
      <c r="R682" s="1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0">
        <f t="shared" si="60"/>
        <v>0</v>
      </c>
      <c r="P683" s="11">
        <f t="shared" si="61"/>
        <v>1</v>
      </c>
      <c r="Q683" s="4" t="str">
        <f t="shared" si="62"/>
        <v>technology</v>
      </c>
      <c r="R683" s="12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0">
        <f t="shared" si="60"/>
        <v>0</v>
      </c>
      <c r="P684" s="11">
        <f t="shared" si="61"/>
        <v>13.25</v>
      </c>
      <c r="Q684" s="4" t="str">
        <f t="shared" si="62"/>
        <v>technology</v>
      </c>
      <c r="R684" s="12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0">
        <f t="shared" si="60"/>
        <v>1</v>
      </c>
      <c r="P685" s="11">
        <f t="shared" si="61"/>
        <v>99.33</v>
      </c>
      <c r="Q685" s="4" t="str">
        <f t="shared" si="62"/>
        <v>technology</v>
      </c>
      <c r="R685" s="12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0">
        <f t="shared" si="60"/>
        <v>7</v>
      </c>
      <c r="P686" s="11">
        <f t="shared" si="61"/>
        <v>177.39</v>
      </c>
      <c r="Q686" s="4" t="str">
        <f t="shared" si="62"/>
        <v>technology</v>
      </c>
      <c r="R686" s="12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0">
        <f t="shared" si="60"/>
        <v>28</v>
      </c>
      <c r="P687" s="11">
        <f t="shared" si="61"/>
        <v>55.3</v>
      </c>
      <c r="Q687" s="4" t="str">
        <f t="shared" si="62"/>
        <v>technology</v>
      </c>
      <c r="R687" s="12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0">
        <f t="shared" si="60"/>
        <v>0</v>
      </c>
      <c r="P688" s="11">
        <f t="shared" si="61"/>
        <v>0</v>
      </c>
      <c r="Q688" s="4" t="str">
        <f t="shared" si="62"/>
        <v>technology</v>
      </c>
      <c r="R688" s="12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0">
        <f t="shared" si="60"/>
        <v>4</v>
      </c>
      <c r="P689" s="11">
        <f t="shared" si="61"/>
        <v>591.66999999999996</v>
      </c>
      <c r="Q689" s="4" t="str">
        <f t="shared" si="62"/>
        <v>technology</v>
      </c>
      <c r="R689" s="12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0">
        <f t="shared" si="60"/>
        <v>73</v>
      </c>
      <c r="P690" s="11">
        <f t="shared" si="61"/>
        <v>405.5</v>
      </c>
      <c r="Q690" s="4" t="str">
        <f t="shared" si="62"/>
        <v>technology</v>
      </c>
      <c r="R690" s="12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0">
        <f t="shared" si="60"/>
        <v>58</v>
      </c>
      <c r="P691" s="11">
        <f t="shared" si="61"/>
        <v>343.15</v>
      </c>
      <c r="Q691" s="4" t="str">
        <f t="shared" si="62"/>
        <v>technology</v>
      </c>
      <c r="R691" s="12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0">
        <f t="shared" si="60"/>
        <v>12</v>
      </c>
      <c r="P692" s="11">
        <f t="shared" si="61"/>
        <v>72.59</v>
      </c>
      <c r="Q692" s="4" t="str">
        <f t="shared" si="62"/>
        <v>technology</v>
      </c>
      <c r="R692" s="1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0">
        <f t="shared" si="60"/>
        <v>1</v>
      </c>
      <c r="P693" s="11">
        <f t="shared" si="61"/>
        <v>26</v>
      </c>
      <c r="Q693" s="4" t="str">
        <f t="shared" si="62"/>
        <v>technology</v>
      </c>
      <c r="R693" s="12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0">
        <f t="shared" si="60"/>
        <v>7</v>
      </c>
      <c r="P694" s="11">
        <f t="shared" si="61"/>
        <v>6.5</v>
      </c>
      <c r="Q694" s="4" t="str">
        <f t="shared" si="62"/>
        <v>technology</v>
      </c>
      <c r="R694" s="12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0">
        <f t="shared" si="60"/>
        <v>35</v>
      </c>
      <c r="P695" s="11">
        <f t="shared" si="61"/>
        <v>119.39</v>
      </c>
      <c r="Q695" s="4" t="str">
        <f t="shared" si="62"/>
        <v>technology</v>
      </c>
      <c r="R695" s="12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0">
        <f t="shared" si="60"/>
        <v>0</v>
      </c>
      <c r="P696" s="11">
        <f t="shared" si="61"/>
        <v>84.29</v>
      </c>
      <c r="Q696" s="4" t="str">
        <f t="shared" si="62"/>
        <v>technology</v>
      </c>
      <c r="R696" s="12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0">
        <f t="shared" si="60"/>
        <v>1</v>
      </c>
      <c r="P697" s="11">
        <f t="shared" si="61"/>
        <v>90.86</v>
      </c>
      <c r="Q697" s="4" t="str">
        <f t="shared" si="62"/>
        <v>technology</v>
      </c>
      <c r="R697" s="12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0">
        <f t="shared" si="60"/>
        <v>0</v>
      </c>
      <c r="P698" s="11">
        <f t="shared" si="61"/>
        <v>1</v>
      </c>
      <c r="Q698" s="4" t="str">
        <f t="shared" si="62"/>
        <v>technology</v>
      </c>
      <c r="R698" s="12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0">
        <f t="shared" si="60"/>
        <v>46</v>
      </c>
      <c r="P699" s="11">
        <f t="shared" si="61"/>
        <v>20.34</v>
      </c>
      <c r="Q699" s="4" t="str">
        <f t="shared" si="62"/>
        <v>technology</v>
      </c>
      <c r="R699" s="12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0">
        <f t="shared" si="60"/>
        <v>15</v>
      </c>
      <c r="P700" s="11">
        <f t="shared" si="61"/>
        <v>530.69000000000005</v>
      </c>
      <c r="Q700" s="4" t="str">
        <f t="shared" si="62"/>
        <v>technology</v>
      </c>
      <c r="R700" s="12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0">
        <f t="shared" si="60"/>
        <v>82</v>
      </c>
      <c r="P701" s="11">
        <f t="shared" si="61"/>
        <v>120.39</v>
      </c>
      <c r="Q701" s="4" t="str">
        <f t="shared" si="62"/>
        <v>technology</v>
      </c>
      <c r="R701" s="12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0">
        <f t="shared" si="60"/>
        <v>3</v>
      </c>
      <c r="P702" s="11">
        <f t="shared" si="61"/>
        <v>13</v>
      </c>
      <c r="Q702" s="4" t="str">
        <f t="shared" si="62"/>
        <v>technology</v>
      </c>
      <c r="R702" s="1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0">
        <f t="shared" si="60"/>
        <v>27</v>
      </c>
      <c r="P703" s="11">
        <f t="shared" si="61"/>
        <v>291.33</v>
      </c>
      <c r="Q703" s="4" t="str">
        <f t="shared" si="62"/>
        <v>technology</v>
      </c>
      <c r="R703" s="12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0">
        <f t="shared" si="60"/>
        <v>31</v>
      </c>
      <c r="P704" s="11">
        <f t="shared" si="61"/>
        <v>124.92</v>
      </c>
      <c r="Q704" s="4" t="str">
        <f t="shared" si="62"/>
        <v>technology</v>
      </c>
      <c r="R704" s="12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0">
        <f t="shared" si="60"/>
        <v>6</v>
      </c>
      <c r="P705" s="11">
        <f t="shared" si="61"/>
        <v>119.57</v>
      </c>
      <c r="Q705" s="4" t="str">
        <f t="shared" si="62"/>
        <v>technology</v>
      </c>
      <c r="R705" s="12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0">
        <f t="shared" ref="O706:O769" si="66">ROUND((E706/D706)*100,0)</f>
        <v>1</v>
      </c>
      <c r="P706" s="11">
        <f t="shared" si="61"/>
        <v>120.25</v>
      </c>
      <c r="Q706" s="4" t="str">
        <f t="shared" si="62"/>
        <v>technology</v>
      </c>
      <c r="R706" s="12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0">
        <f t="shared" si="66"/>
        <v>1</v>
      </c>
      <c r="P707" s="11">
        <f t="shared" ref="P707:P770" si="67">IFERROR(ROUND((E707/L707),2),0)</f>
        <v>195.4</v>
      </c>
      <c r="Q707" s="4" t="str">
        <f t="shared" ref="Q707:Q770" si="68">MID(N707,1,FIND("/",N707,1)-1)</f>
        <v>technology</v>
      </c>
      <c r="R707" s="12" t="str">
        <f t="shared" ref="R707:R770" si="69">RIGHT(N707,(LEN(N707)-FIND("/",N707,1)))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0">
        <f t="shared" si="66"/>
        <v>0</v>
      </c>
      <c r="P708" s="11">
        <f t="shared" si="67"/>
        <v>0</v>
      </c>
      <c r="Q708" s="4" t="str">
        <f t="shared" si="68"/>
        <v>technology</v>
      </c>
      <c r="R708" s="12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0">
        <f t="shared" si="66"/>
        <v>79</v>
      </c>
      <c r="P709" s="11">
        <f t="shared" si="67"/>
        <v>117.7</v>
      </c>
      <c r="Q709" s="4" t="str">
        <f t="shared" si="68"/>
        <v>technology</v>
      </c>
      <c r="R709" s="12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0">
        <f t="shared" si="66"/>
        <v>22</v>
      </c>
      <c r="P710" s="11">
        <f t="shared" si="67"/>
        <v>23.95</v>
      </c>
      <c r="Q710" s="4" t="str">
        <f t="shared" si="68"/>
        <v>technology</v>
      </c>
      <c r="R710" s="12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0">
        <f t="shared" si="66"/>
        <v>0</v>
      </c>
      <c r="P711" s="11">
        <f t="shared" si="67"/>
        <v>30.5</v>
      </c>
      <c r="Q711" s="4" t="str">
        <f t="shared" si="68"/>
        <v>technology</v>
      </c>
      <c r="R711" s="12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0">
        <f t="shared" si="66"/>
        <v>0</v>
      </c>
      <c r="P712" s="11">
        <f t="shared" si="67"/>
        <v>0</v>
      </c>
      <c r="Q712" s="4" t="str">
        <f t="shared" si="68"/>
        <v>technology</v>
      </c>
      <c r="R712" s="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0">
        <f t="shared" si="66"/>
        <v>34</v>
      </c>
      <c r="P713" s="11">
        <f t="shared" si="67"/>
        <v>99.97</v>
      </c>
      <c r="Q713" s="4" t="str">
        <f t="shared" si="68"/>
        <v>technology</v>
      </c>
      <c r="R713" s="12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0">
        <f t="shared" si="66"/>
        <v>0</v>
      </c>
      <c r="P714" s="11">
        <f t="shared" si="67"/>
        <v>26.25</v>
      </c>
      <c r="Q714" s="4" t="str">
        <f t="shared" si="68"/>
        <v>technology</v>
      </c>
      <c r="R714" s="12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0">
        <f t="shared" si="66"/>
        <v>1</v>
      </c>
      <c r="P715" s="11">
        <f t="shared" si="67"/>
        <v>199</v>
      </c>
      <c r="Q715" s="4" t="str">
        <f t="shared" si="68"/>
        <v>technology</v>
      </c>
      <c r="R715" s="12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0">
        <f t="shared" si="66"/>
        <v>15</v>
      </c>
      <c r="P716" s="11">
        <f t="shared" si="67"/>
        <v>80.319999999999993</v>
      </c>
      <c r="Q716" s="4" t="str">
        <f t="shared" si="68"/>
        <v>technology</v>
      </c>
      <c r="R716" s="12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0">
        <f t="shared" si="66"/>
        <v>5</v>
      </c>
      <c r="P717" s="11">
        <f t="shared" si="67"/>
        <v>115.75</v>
      </c>
      <c r="Q717" s="4" t="str">
        <f t="shared" si="68"/>
        <v>technology</v>
      </c>
      <c r="R717" s="12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0">
        <f t="shared" si="66"/>
        <v>10</v>
      </c>
      <c r="P718" s="11">
        <f t="shared" si="67"/>
        <v>44.69</v>
      </c>
      <c r="Q718" s="4" t="str">
        <f t="shared" si="68"/>
        <v>technology</v>
      </c>
      <c r="R718" s="12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0">
        <f t="shared" si="66"/>
        <v>0</v>
      </c>
      <c r="P719" s="11">
        <f t="shared" si="67"/>
        <v>76.25</v>
      </c>
      <c r="Q719" s="4" t="str">
        <f t="shared" si="68"/>
        <v>technology</v>
      </c>
      <c r="R719" s="12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0">
        <f t="shared" si="66"/>
        <v>1</v>
      </c>
      <c r="P720" s="11">
        <f t="shared" si="67"/>
        <v>22.5</v>
      </c>
      <c r="Q720" s="4" t="str">
        <f t="shared" si="68"/>
        <v>technology</v>
      </c>
      <c r="R720" s="12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0">
        <f t="shared" si="66"/>
        <v>1</v>
      </c>
      <c r="P721" s="11">
        <f t="shared" si="67"/>
        <v>19.399999999999999</v>
      </c>
      <c r="Q721" s="4" t="str">
        <f t="shared" si="68"/>
        <v>technology</v>
      </c>
      <c r="R721" s="12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0">
        <f t="shared" si="66"/>
        <v>144</v>
      </c>
      <c r="P722" s="11">
        <f t="shared" si="67"/>
        <v>66.709999999999994</v>
      </c>
      <c r="Q722" s="4" t="str">
        <f t="shared" si="68"/>
        <v>publishing</v>
      </c>
      <c r="R722" s="1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0">
        <f t="shared" si="66"/>
        <v>122</v>
      </c>
      <c r="P723" s="11">
        <f t="shared" si="67"/>
        <v>84.14</v>
      </c>
      <c r="Q723" s="4" t="str">
        <f t="shared" si="68"/>
        <v>publishing</v>
      </c>
      <c r="R723" s="12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0">
        <f t="shared" si="66"/>
        <v>132</v>
      </c>
      <c r="P724" s="11">
        <f t="shared" si="67"/>
        <v>215.73</v>
      </c>
      <c r="Q724" s="4" t="str">
        <f t="shared" si="68"/>
        <v>publishing</v>
      </c>
      <c r="R724" s="12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0">
        <f t="shared" si="66"/>
        <v>109</v>
      </c>
      <c r="P725" s="11">
        <f t="shared" si="67"/>
        <v>54.69</v>
      </c>
      <c r="Q725" s="4" t="str">
        <f t="shared" si="68"/>
        <v>publishing</v>
      </c>
      <c r="R725" s="12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0">
        <f t="shared" si="66"/>
        <v>105</v>
      </c>
      <c r="P726" s="11">
        <f t="shared" si="67"/>
        <v>51.63</v>
      </c>
      <c r="Q726" s="4" t="str">
        <f t="shared" si="68"/>
        <v>publishing</v>
      </c>
      <c r="R726" s="12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0">
        <f t="shared" si="66"/>
        <v>100</v>
      </c>
      <c r="P727" s="11">
        <f t="shared" si="67"/>
        <v>143.36000000000001</v>
      </c>
      <c r="Q727" s="4" t="str">
        <f t="shared" si="68"/>
        <v>publishing</v>
      </c>
      <c r="R727" s="12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0">
        <f t="shared" si="66"/>
        <v>101</v>
      </c>
      <c r="P728" s="11">
        <f t="shared" si="67"/>
        <v>72.430000000000007</v>
      </c>
      <c r="Q728" s="4" t="str">
        <f t="shared" si="68"/>
        <v>publishing</v>
      </c>
      <c r="R728" s="12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0">
        <f t="shared" si="66"/>
        <v>156</v>
      </c>
      <c r="P729" s="11">
        <f t="shared" si="67"/>
        <v>36.53</v>
      </c>
      <c r="Q729" s="4" t="str">
        <f t="shared" si="68"/>
        <v>publishing</v>
      </c>
      <c r="R729" s="12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0">
        <f t="shared" si="66"/>
        <v>106</v>
      </c>
      <c r="P730" s="11">
        <f t="shared" si="67"/>
        <v>60.9</v>
      </c>
      <c r="Q730" s="4" t="str">
        <f t="shared" si="68"/>
        <v>publishing</v>
      </c>
      <c r="R730" s="12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0">
        <f t="shared" si="66"/>
        <v>131</v>
      </c>
      <c r="P731" s="11">
        <f t="shared" si="67"/>
        <v>43.55</v>
      </c>
      <c r="Q731" s="4" t="str">
        <f t="shared" si="68"/>
        <v>publishing</v>
      </c>
      <c r="R731" s="12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0">
        <f t="shared" si="66"/>
        <v>132</v>
      </c>
      <c r="P732" s="11">
        <f t="shared" si="67"/>
        <v>99.77</v>
      </c>
      <c r="Q732" s="4" t="str">
        <f t="shared" si="68"/>
        <v>publishing</v>
      </c>
      <c r="R732" s="1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0">
        <f t="shared" si="66"/>
        <v>126</v>
      </c>
      <c r="P733" s="11">
        <f t="shared" si="67"/>
        <v>88.73</v>
      </c>
      <c r="Q733" s="4" t="str">
        <f t="shared" si="68"/>
        <v>publishing</v>
      </c>
      <c r="R733" s="12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0">
        <f t="shared" si="66"/>
        <v>160</v>
      </c>
      <c r="P734" s="11">
        <f t="shared" si="67"/>
        <v>4.92</v>
      </c>
      <c r="Q734" s="4" t="str">
        <f t="shared" si="68"/>
        <v>publishing</v>
      </c>
      <c r="R734" s="12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0">
        <f t="shared" si="66"/>
        <v>120</v>
      </c>
      <c r="P735" s="11">
        <f t="shared" si="67"/>
        <v>17.82</v>
      </c>
      <c r="Q735" s="4" t="str">
        <f t="shared" si="68"/>
        <v>publishing</v>
      </c>
      <c r="R735" s="12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0">
        <f t="shared" si="66"/>
        <v>126</v>
      </c>
      <c r="P736" s="11">
        <f t="shared" si="67"/>
        <v>187.19</v>
      </c>
      <c r="Q736" s="4" t="str">
        <f t="shared" si="68"/>
        <v>publishing</v>
      </c>
      <c r="R736" s="12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0">
        <f t="shared" si="66"/>
        <v>114</v>
      </c>
      <c r="P737" s="11">
        <f t="shared" si="67"/>
        <v>234.81</v>
      </c>
      <c r="Q737" s="4" t="str">
        <f t="shared" si="68"/>
        <v>publishing</v>
      </c>
      <c r="R737" s="12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0">
        <f t="shared" si="66"/>
        <v>315</v>
      </c>
      <c r="P738" s="11">
        <f t="shared" si="67"/>
        <v>105.05</v>
      </c>
      <c r="Q738" s="4" t="str">
        <f t="shared" si="68"/>
        <v>publishing</v>
      </c>
      <c r="R738" s="12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0">
        <f t="shared" si="66"/>
        <v>122</v>
      </c>
      <c r="P739" s="11">
        <f t="shared" si="67"/>
        <v>56.67</v>
      </c>
      <c r="Q739" s="4" t="str">
        <f t="shared" si="68"/>
        <v>publishing</v>
      </c>
      <c r="R739" s="12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0">
        <f t="shared" si="66"/>
        <v>107</v>
      </c>
      <c r="P740" s="11">
        <f t="shared" si="67"/>
        <v>39.049999999999997</v>
      </c>
      <c r="Q740" s="4" t="str">
        <f t="shared" si="68"/>
        <v>publishing</v>
      </c>
      <c r="R740" s="12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0">
        <f t="shared" si="66"/>
        <v>158</v>
      </c>
      <c r="P741" s="11">
        <f t="shared" si="67"/>
        <v>68.349999999999994</v>
      </c>
      <c r="Q741" s="4" t="str">
        <f t="shared" si="68"/>
        <v>publishing</v>
      </c>
      <c r="R741" s="12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0">
        <f t="shared" si="66"/>
        <v>107</v>
      </c>
      <c r="P742" s="11">
        <f t="shared" si="67"/>
        <v>169.58</v>
      </c>
      <c r="Q742" s="4" t="str">
        <f t="shared" si="68"/>
        <v>publishing</v>
      </c>
      <c r="R742" s="1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0">
        <f t="shared" si="66"/>
        <v>102</v>
      </c>
      <c r="P743" s="11">
        <f t="shared" si="67"/>
        <v>141.41999999999999</v>
      </c>
      <c r="Q743" s="4" t="str">
        <f t="shared" si="68"/>
        <v>publishing</v>
      </c>
      <c r="R743" s="12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0">
        <f t="shared" si="66"/>
        <v>111</v>
      </c>
      <c r="P744" s="11">
        <f t="shared" si="67"/>
        <v>67.39</v>
      </c>
      <c r="Q744" s="4" t="str">
        <f t="shared" si="68"/>
        <v>publishing</v>
      </c>
      <c r="R744" s="12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0">
        <f t="shared" si="66"/>
        <v>148</v>
      </c>
      <c r="P745" s="11">
        <f t="shared" si="67"/>
        <v>54.27</v>
      </c>
      <c r="Q745" s="4" t="str">
        <f t="shared" si="68"/>
        <v>publishing</v>
      </c>
      <c r="R745" s="12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0">
        <f t="shared" si="66"/>
        <v>102</v>
      </c>
      <c r="P746" s="11">
        <f t="shared" si="67"/>
        <v>82.52</v>
      </c>
      <c r="Q746" s="4" t="str">
        <f t="shared" si="68"/>
        <v>publishing</v>
      </c>
      <c r="R746" s="12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0">
        <f t="shared" si="66"/>
        <v>179</v>
      </c>
      <c r="P747" s="11">
        <f t="shared" si="67"/>
        <v>53.73</v>
      </c>
      <c r="Q747" s="4" t="str">
        <f t="shared" si="68"/>
        <v>publishing</v>
      </c>
      <c r="R747" s="12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0">
        <f t="shared" si="66"/>
        <v>111</v>
      </c>
      <c r="P748" s="11">
        <f t="shared" si="67"/>
        <v>34.21</v>
      </c>
      <c r="Q748" s="4" t="str">
        <f t="shared" si="68"/>
        <v>publishing</v>
      </c>
      <c r="R748" s="12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0">
        <f t="shared" si="66"/>
        <v>100</v>
      </c>
      <c r="P749" s="11">
        <f t="shared" si="67"/>
        <v>127.33</v>
      </c>
      <c r="Q749" s="4" t="str">
        <f t="shared" si="68"/>
        <v>publishing</v>
      </c>
      <c r="R749" s="12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0">
        <f t="shared" si="66"/>
        <v>100</v>
      </c>
      <c r="P750" s="11">
        <f t="shared" si="67"/>
        <v>45.57</v>
      </c>
      <c r="Q750" s="4" t="str">
        <f t="shared" si="68"/>
        <v>publishing</v>
      </c>
      <c r="R750" s="12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0">
        <f t="shared" si="66"/>
        <v>106</v>
      </c>
      <c r="P751" s="11">
        <f t="shared" si="67"/>
        <v>95.96</v>
      </c>
      <c r="Q751" s="4" t="str">
        <f t="shared" si="68"/>
        <v>publishing</v>
      </c>
      <c r="R751" s="12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0">
        <f t="shared" si="66"/>
        <v>103</v>
      </c>
      <c r="P752" s="11">
        <f t="shared" si="67"/>
        <v>77.27</v>
      </c>
      <c r="Q752" s="4" t="str">
        <f t="shared" si="68"/>
        <v>publishing</v>
      </c>
      <c r="R752" s="1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0">
        <f t="shared" si="66"/>
        <v>119</v>
      </c>
      <c r="P753" s="11">
        <f t="shared" si="67"/>
        <v>57.34</v>
      </c>
      <c r="Q753" s="4" t="str">
        <f t="shared" si="68"/>
        <v>publishing</v>
      </c>
      <c r="R753" s="12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0">
        <f t="shared" si="66"/>
        <v>112</v>
      </c>
      <c r="P754" s="11">
        <f t="shared" si="67"/>
        <v>53.19</v>
      </c>
      <c r="Q754" s="4" t="str">
        <f t="shared" si="68"/>
        <v>publishing</v>
      </c>
      <c r="R754" s="12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0">
        <f t="shared" si="66"/>
        <v>128</v>
      </c>
      <c r="P755" s="11">
        <f t="shared" si="67"/>
        <v>492.31</v>
      </c>
      <c r="Q755" s="4" t="str">
        <f t="shared" si="68"/>
        <v>publishing</v>
      </c>
      <c r="R755" s="12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0">
        <f t="shared" si="66"/>
        <v>104</v>
      </c>
      <c r="P756" s="11">
        <f t="shared" si="67"/>
        <v>42.35</v>
      </c>
      <c r="Q756" s="4" t="str">
        <f t="shared" si="68"/>
        <v>publishing</v>
      </c>
      <c r="R756" s="12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0">
        <f t="shared" si="66"/>
        <v>102</v>
      </c>
      <c r="P757" s="11">
        <f t="shared" si="67"/>
        <v>37.47</v>
      </c>
      <c r="Q757" s="4" t="str">
        <f t="shared" si="68"/>
        <v>publishing</v>
      </c>
      <c r="R757" s="12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0">
        <f t="shared" si="66"/>
        <v>118</v>
      </c>
      <c r="P758" s="11">
        <f t="shared" si="67"/>
        <v>37.450000000000003</v>
      </c>
      <c r="Q758" s="4" t="str">
        <f t="shared" si="68"/>
        <v>publishing</v>
      </c>
      <c r="R758" s="12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0">
        <f t="shared" si="66"/>
        <v>238</v>
      </c>
      <c r="P759" s="11">
        <f t="shared" si="67"/>
        <v>33.06</v>
      </c>
      <c r="Q759" s="4" t="str">
        <f t="shared" si="68"/>
        <v>publishing</v>
      </c>
      <c r="R759" s="12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0">
        <f t="shared" si="66"/>
        <v>102</v>
      </c>
      <c r="P760" s="11">
        <f t="shared" si="67"/>
        <v>134.21</v>
      </c>
      <c r="Q760" s="4" t="str">
        <f t="shared" si="68"/>
        <v>publishing</v>
      </c>
      <c r="R760" s="12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0">
        <f t="shared" si="66"/>
        <v>102</v>
      </c>
      <c r="P761" s="11">
        <f t="shared" si="67"/>
        <v>51.47</v>
      </c>
      <c r="Q761" s="4" t="str">
        <f t="shared" si="68"/>
        <v>publishing</v>
      </c>
      <c r="R761" s="12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0">
        <f t="shared" si="66"/>
        <v>0</v>
      </c>
      <c r="P762" s="11">
        <f t="shared" si="67"/>
        <v>0</v>
      </c>
      <c r="Q762" s="4" t="str">
        <f t="shared" si="68"/>
        <v>publishing</v>
      </c>
      <c r="R762" s="1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0">
        <f t="shared" si="66"/>
        <v>5</v>
      </c>
      <c r="P763" s="11">
        <f t="shared" si="67"/>
        <v>39.17</v>
      </c>
      <c r="Q763" s="4" t="str">
        <f t="shared" si="68"/>
        <v>publishing</v>
      </c>
      <c r="R763" s="12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0">
        <f t="shared" si="66"/>
        <v>0</v>
      </c>
      <c r="P764" s="11">
        <f t="shared" si="67"/>
        <v>0</v>
      </c>
      <c r="Q764" s="4" t="str">
        <f t="shared" si="68"/>
        <v>publishing</v>
      </c>
      <c r="R764" s="12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0">
        <f t="shared" si="66"/>
        <v>0</v>
      </c>
      <c r="P765" s="11">
        <f t="shared" si="67"/>
        <v>5</v>
      </c>
      <c r="Q765" s="4" t="str">
        <f t="shared" si="68"/>
        <v>publishing</v>
      </c>
      <c r="R765" s="12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0">
        <f t="shared" si="66"/>
        <v>0</v>
      </c>
      <c r="P766" s="11">
        <f t="shared" si="67"/>
        <v>0</v>
      </c>
      <c r="Q766" s="4" t="str">
        <f t="shared" si="68"/>
        <v>publishing</v>
      </c>
      <c r="R766" s="12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0">
        <f t="shared" si="66"/>
        <v>36</v>
      </c>
      <c r="P767" s="11">
        <f t="shared" si="67"/>
        <v>57.3</v>
      </c>
      <c r="Q767" s="4" t="str">
        <f t="shared" si="68"/>
        <v>publishing</v>
      </c>
      <c r="R767" s="12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0">
        <f t="shared" si="66"/>
        <v>0</v>
      </c>
      <c r="P768" s="11">
        <f t="shared" si="67"/>
        <v>0</v>
      </c>
      <c r="Q768" s="4" t="str">
        <f t="shared" si="68"/>
        <v>publishing</v>
      </c>
      <c r="R768" s="12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0">
        <f t="shared" si="66"/>
        <v>4</v>
      </c>
      <c r="P769" s="11">
        <f t="shared" si="67"/>
        <v>59</v>
      </c>
      <c r="Q769" s="4" t="str">
        <f t="shared" si="68"/>
        <v>publishing</v>
      </c>
      <c r="R769" s="12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0">
        <f t="shared" ref="O770:O833" si="72">ROUND((E770/D770)*100,0)</f>
        <v>0</v>
      </c>
      <c r="P770" s="11">
        <f t="shared" si="67"/>
        <v>0</v>
      </c>
      <c r="Q770" s="4" t="str">
        <f t="shared" si="68"/>
        <v>publishing</v>
      </c>
      <c r="R770" s="12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0">
        <f t="shared" si="72"/>
        <v>41</v>
      </c>
      <c r="P771" s="11">
        <f t="shared" ref="P771:P834" si="73">IFERROR(ROUND((E771/L771),2),0)</f>
        <v>31.85</v>
      </c>
      <c r="Q771" s="4" t="str">
        <f t="shared" ref="Q771:Q834" si="74">MID(N771,1,FIND("/",N771,1)-1)</f>
        <v>publishing</v>
      </c>
      <c r="R771" s="12" t="str">
        <f t="shared" ref="R771:R834" si="75">RIGHT(N771,(LEN(N771)-FIND("/",N771,1)))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0">
        <f t="shared" si="72"/>
        <v>0</v>
      </c>
      <c r="P772" s="11">
        <f t="shared" si="73"/>
        <v>0</v>
      </c>
      <c r="Q772" s="4" t="str">
        <f t="shared" si="74"/>
        <v>publishing</v>
      </c>
      <c r="R772" s="1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0">
        <f t="shared" si="72"/>
        <v>0</v>
      </c>
      <c r="P773" s="11">
        <f t="shared" si="73"/>
        <v>10</v>
      </c>
      <c r="Q773" s="4" t="str">
        <f t="shared" si="74"/>
        <v>publishing</v>
      </c>
      <c r="R773" s="12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0">
        <f t="shared" si="72"/>
        <v>3</v>
      </c>
      <c r="P774" s="11">
        <f t="shared" si="73"/>
        <v>50</v>
      </c>
      <c r="Q774" s="4" t="str">
        <f t="shared" si="74"/>
        <v>publishing</v>
      </c>
      <c r="R774" s="12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0">
        <f t="shared" si="72"/>
        <v>1</v>
      </c>
      <c r="P775" s="11">
        <f t="shared" si="73"/>
        <v>16</v>
      </c>
      <c r="Q775" s="4" t="str">
        <f t="shared" si="74"/>
        <v>publishing</v>
      </c>
      <c r="R775" s="12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0">
        <f t="shared" si="72"/>
        <v>70</v>
      </c>
      <c r="P776" s="11">
        <f t="shared" si="73"/>
        <v>39</v>
      </c>
      <c r="Q776" s="4" t="str">
        <f t="shared" si="74"/>
        <v>publishing</v>
      </c>
      <c r="R776" s="12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0">
        <f t="shared" si="72"/>
        <v>2</v>
      </c>
      <c r="P777" s="11">
        <f t="shared" si="73"/>
        <v>34</v>
      </c>
      <c r="Q777" s="4" t="str">
        <f t="shared" si="74"/>
        <v>publishing</v>
      </c>
      <c r="R777" s="12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0">
        <f t="shared" si="72"/>
        <v>51</v>
      </c>
      <c r="P778" s="11">
        <f t="shared" si="73"/>
        <v>63.12</v>
      </c>
      <c r="Q778" s="4" t="str">
        <f t="shared" si="74"/>
        <v>publishing</v>
      </c>
      <c r="R778" s="12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0">
        <f t="shared" si="72"/>
        <v>1</v>
      </c>
      <c r="P779" s="11">
        <f t="shared" si="73"/>
        <v>7</v>
      </c>
      <c r="Q779" s="4" t="str">
        <f t="shared" si="74"/>
        <v>publishing</v>
      </c>
      <c r="R779" s="12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0">
        <f t="shared" si="72"/>
        <v>0</v>
      </c>
      <c r="P780" s="11">
        <f t="shared" si="73"/>
        <v>2</v>
      </c>
      <c r="Q780" s="4" t="str">
        <f t="shared" si="74"/>
        <v>publishing</v>
      </c>
      <c r="R780" s="12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0">
        <f t="shared" si="72"/>
        <v>3</v>
      </c>
      <c r="P781" s="11">
        <f t="shared" si="73"/>
        <v>66.67</v>
      </c>
      <c r="Q781" s="4" t="str">
        <f t="shared" si="74"/>
        <v>publishing</v>
      </c>
      <c r="R781" s="12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0">
        <f t="shared" si="72"/>
        <v>104</v>
      </c>
      <c r="P782" s="11">
        <f t="shared" si="73"/>
        <v>38.520000000000003</v>
      </c>
      <c r="Q782" s="4" t="str">
        <f t="shared" si="74"/>
        <v>music</v>
      </c>
      <c r="R782" s="1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0">
        <f t="shared" si="72"/>
        <v>133</v>
      </c>
      <c r="P783" s="11">
        <f t="shared" si="73"/>
        <v>42.61</v>
      </c>
      <c r="Q783" s="4" t="str">
        <f t="shared" si="74"/>
        <v>music</v>
      </c>
      <c r="R783" s="12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0">
        <f t="shared" si="72"/>
        <v>100</v>
      </c>
      <c r="P784" s="11">
        <f t="shared" si="73"/>
        <v>50</v>
      </c>
      <c r="Q784" s="4" t="str">
        <f t="shared" si="74"/>
        <v>music</v>
      </c>
      <c r="R784" s="12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0">
        <f t="shared" si="72"/>
        <v>148</v>
      </c>
      <c r="P785" s="11">
        <f t="shared" si="73"/>
        <v>63.49</v>
      </c>
      <c r="Q785" s="4" t="str">
        <f t="shared" si="74"/>
        <v>music</v>
      </c>
      <c r="R785" s="12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0">
        <f t="shared" si="72"/>
        <v>103</v>
      </c>
      <c r="P786" s="11">
        <f t="shared" si="73"/>
        <v>102.5</v>
      </c>
      <c r="Q786" s="4" t="str">
        <f t="shared" si="74"/>
        <v>music</v>
      </c>
      <c r="R786" s="12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0">
        <f t="shared" si="72"/>
        <v>181</v>
      </c>
      <c r="P787" s="11">
        <f t="shared" si="73"/>
        <v>31.14</v>
      </c>
      <c r="Q787" s="4" t="str">
        <f t="shared" si="74"/>
        <v>music</v>
      </c>
      <c r="R787" s="12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0">
        <f t="shared" si="72"/>
        <v>143</v>
      </c>
      <c r="P788" s="11">
        <f t="shared" si="73"/>
        <v>162.27000000000001</v>
      </c>
      <c r="Q788" s="4" t="str">
        <f t="shared" si="74"/>
        <v>music</v>
      </c>
      <c r="R788" s="12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0">
        <f t="shared" si="72"/>
        <v>114</v>
      </c>
      <c r="P789" s="11">
        <f t="shared" si="73"/>
        <v>80.59</v>
      </c>
      <c r="Q789" s="4" t="str">
        <f t="shared" si="74"/>
        <v>music</v>
      </c>
      <c r="R789" s="12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0">
        <f t="shared" si="72"/>
        <v>204</v>
      </c>
      <c r="P790" s="11">
        <f t="shared" si="73"/>
        <v>59.85</v>
      </c>
      <c r="Q790" s="4" t="str">
        <f t="shared" si="74"/>
        <v>music</v>
      </c>
      <c r="R790" s="12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0">
        <f t="shared" si="72"/>
        <v>109</v>
      </c>
      <c r="P791" s="11">
        <f t="shared" si="73"/>
        <v>132.86000000000001</v>
      </c>
      <c r="Q791" s="4" t="str">
        <f t="shared" si="74"/>
        <v>music</v>
      </c>
      <c r="R791" s="12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0">
        <f t="shared" si="72"/>
        <v>144</v>
      </c>
      <c r="P792" s="11">
        <f t="shared" si="73"/>
        <v>92.55</v>
      </c>
      <c r="Q792" s="4" t="str">
        <f t="shared" si="74"/>
        <v>music</v>
      </c>
      <c r="R792" s="1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0">
        <f t="shared" si="72"/>
        <v>104</v>
      </c>
      <c r="P793" s="11">
        <f t="shared" si="73"/>
        <v>60.86</v>
      </c>
      <c r="Q793" s="4" t="str">
        <f t="shared" si="74"/>
        <v>music</v>
      </c>
      <c r="R793" s="12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0">
        <f t="shared" si="72"/>
        <v>100</v>
      </c>
      <c r="P794" s="11">
        <f t="shared" si="73"/>
        <v>41.85</v>
      </c>
      <c r="Q794" s="4" t="str">
        <f t="shared" si="74"/>
        <v>music</v>
      </c>
      <c r="R794" s="12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0">
        <f t="shared" si="72"/>
        <v>103</v>
      </c>
      <c r="P795" s="11">
        <f t="shared" si="73"/>
        <v>88.33</v>
      </c>
      <c r="Q795" s="4" t="str">
        <f t="shared" si="74"/>
        <v>music</v>
      </c>
      <c r="R795" s="12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0">
        <f t="shared" si="72"/>
        <v>105</v>
      </c>
      <c r="P796" s="11">
        <f t="shared" si="73"/>
        <v>158.96</v>
      </c>
      <c r="Q796" s="4" t="str">
        <f t="shared" si="74"/>
        <v>music</v>
      </c>
      <c r="R796" s="12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0">
        <f t="shared" si="72"/>
        <v>112</v>
      </c>
      <c r="P797" s="11">
        <f t="shared" si="73"/>
        <v>85.05</v>
      </c>
      <c r="Q797" s="4" t="str">
        <f t="shared" si="74"/>
        <v>music</v>
      </c>
      <c r="R797" s="12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0">
        <f t="shared" si="72"/>
        <v>101</v>
      </c>
      <c r="P798" s="11">
        <f t="shared" si="73"/>
        <v>112.61</v>
      </c>
      <c r="Q798" s="4" t="str">
        <f t="shared" si="74"/>
        <v>music</v>
      </c>
      <c r="R798" s="12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0">
        <f t="shared" si="72"/>
        <v>108</v>
      </c>
      <c r="P799" s="11">
        <f t="shared" si="73"/>
        <v>45.44</v>
      </c>
      <c r="Q799" s="4" t="str">
        <f t="shared" si="74"/>
        <v>music</v>
      </c>
      <c r="R799" s="12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0">
        <f t="shared" si="72"/>
        <v>115</v>
      </c>
      <c r="P800" s="11">
        <f t="shared" si="73"/>
        <v>46.22</v>
      </c>
      <c r="Q800" s="4" t="str">
        <f t="shared" si="74"/>
        <v>music</v>
      </c>
      <c r="R800" s="12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0">
        <f t="shared" si="72"/>
        <v>100</v>
      </c>
      <c r="P801" s="11">
        <f t="shared" si="73"/>
        <v>178.61</v>
      </c>
      <c r="Q801" s="4" t="str">
        <f t="shared" si="74"/>
        <v>music</v>
      </c>
      <c r="R801" s="12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0">
        <f t="shared" si="72"/>
        <v>152</v>
      </c>
      <c r="P802" s="11">
        <f t="shared" si="73"/>
        <v>40.75</v>
      </c>
      <c r="Q802" s="4" t="str">
        <f t="shared" si="74"/>
        <v>music</v>
      </c>
      <c r="R802" s="1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0">
        <f t="shared" si="72"/>
        <v>112</v>
      </c>
      <c r="P803" s="11">
        <f t="shared" si="73"/>
        <v>43.73</v>
      </c>
      <c r="Q803" s="4" t="str">
        <f t="shared" si="74"/>
        <v>music</v>
      </c>
      <c r="R803" s="12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0">
        <f t="shared" si="72"/>
        <v>101</v>
      </c>
      <c r="P804" s="11">
        <f t="shared" si="73"/>
        <v>81.069999999999993</v>
      </c>
      <c r="Q804" s="4" t="str">
        <f t="shared" si="74"/>
        <v>music</v>
      </c>
      <c r="R804" s="12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0">
        <f t="shared" si="72"/>
        <v>123</v>
      </c>
      <c r="P805" s="11">
        <f t="shared" si="73"/>
        <v>74.61</v>
      </c>
      <c r="Q805" s="4" t="str">
        <f t="shared" si="74"/>
        <v>music</v>
      </c>
      <c r="R805" s="12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0">
        <f t="shared" si="72"/>
        <v>100</v>
      </c>
      <c r="P806" s="11">
        <f t="shared" si="73"/>
        <v>305.56</v>
      </c>
      <c r="Q806" s="4" t="str">
        <f t="shared" si="74"/>
        <v>music</v>
      </c>
      <c r="R806" s="12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0">
        <f t="shared" si="72"/>
        <v>105</v>
      </c>
      <c r="P807" s="11">
        <f t="shared" si="73"/>
        <v>58.33</v>
      </c>
      <c r="Q807" s="4" t="str">
        <f t="shared" si="74"/>
        <v>music</v>
      </c>
      <c r="R807" s="12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0">
        <f t="shared" si="72"/>
        <v>104</v>
      </c>
      <c r="P808" s="11">
        <f t="shared" si="73"/>
        <v>117.68</v>
      </c>
      <c r="Q808" s="4" t="str">
        <f t="shared" si="74"/>
        <v>music</v>
      </c>
      <c r="R808" s="12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0">
        <f t="shared" si="72"/>
        <v>105</v>
      </c>
      <c r="P809" s="11">
        <f t="shared" si="73"/>
        <v>73.77</v>
      </c>
      <c r="Q809" s="4" t="str">
        <f t="shared" si="74"/>
        <v>music</v>
      </c>
      <c r="R809" s="12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0">
        <f t="shared" si="72"/>
        <v>100</v>
      </c>
      <c r="P810" s="11">
        <f t="shared" si="73"/>
        <v>104.65</v>
      </c>
      <c r="Q810" s="4" t="str">
        <f t="shared" si="74"/>
        <v>music</v>
      </c>
      <c r="R810" s="12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0">
        <f t="shared" si="72"/>
        <v>104</v>
      </c>
      <c r="P811" s="11">
        <f t="shared" si="73"/>
        <v>79.83</v>
      </c>
      <c r="Q811" s="4" t="str">
        <f t="shared" si="74"/>
        <v>music</v>
      </c>
      <c r="R811" s="12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0">
        <f t="shared" si="72"/>
        <v>105</v>
      </c>
      <c r="P812" s="11">
        <f t="shared" si="73"/>
        <v>58.33</v>
      </c>
      <c r="Q812" s="4" t="str">
        <f t="shared" si="74"/>
        <v>music</v>
      </c>
      <c r="R812" s="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0">
        <f t="shared" si="72"/>
        <v>104</v>
      </c>
      <c r="P813" s="11">
        <f t="shared" si="73"/>
        <v>86.67</v>
      </c>
      <c r="Q813" s="4" t="str">
        <f t="shared" si="74"/>
        <v>music</v>
      </c>
      <c r="R813" s="12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0">
        <f t="shared" si="72"/>
        <v>152</v>
      </c>
      <c r="P814" s="11">
        <f t="shared" si="73"/>
        <v>27.61</v>
      </c>
      <c r="Q814" s="4" t="str">
        <f t="shared" si="74"/>
        <v>music</v>
      </c>
      <c r="R814" s="12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0">
        <f t="shared" si="72"/>
        <v>160</v>
      </c>
      <c r="P815" s="11">
        <f t="shared" si="73"/>
        <v>25</v>
      </c>
      <c r="Q815" s="4" t="str">
        <f t="shared" si="74"/>
        <v>music</v>
      </c>
      <c r="R815" s="12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0">
        <f t="shared" si="72"/>
        <v>127</v>
      </c>
      <c r="P816" s="11">
        <f t="shared" si="73"/>
        <v>45.46</v>
      </c>
      <c r="Q816" s="4" t="str">
        <f t="shared" si="74"/>
        <v>music</v>
      </c>
      <c r="R816" s="12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0">
        <f t="shared" si="72"/>
        <v>107</v>
      </c>
      <c r="P817" s="11">
        <f t="shared" si="73"/>
        <v>99.53</v>
      </c>
      <c r="Q817" s="4" t="str">
        <f t="shared" si="74"/>
        <v>music</v>
      </c>
      <c r="R817" s="12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0">
        <f t="shared" si="72"/>
        <v>115</v>
      </c>
      <c r="P818" s="11">
        <f t="shared" si="73"/>
        <v>39.31</v>
      </c>
      <c r="Q818" s="4" t="str">
        <f t="shared" si="74"/>
        <v>music</v>
      </c>
      <c r="R818" s="12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0">
        <f t="shared" si="72"/>
        <v>137</v>
      </c>
      <c r="P819" s="11">
        <f t="shared" si="73"/>
        <v>89.42</v>
      </c>
      <c r="Q819" s="4" t="str">
        <f t="shared" si="74"/>
        <v>music</v>
      </c>
      <c r="R819" s="12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0">
        <f t="shared" si="72"/>
        <v>156</v>
      </c>
      <c r="P820" s="11">
        <f t="shared" si="73"/>
        <v>28.68</v>
      </c>
      <c r="Q820" s="4" t="str">
        <f t="shared" si="74"/>
        <v>music</v>
      </c>
      <c r="R820" s="12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0">
        <f t="shared" si="72"/>
        <v>109</v>
      </c>
      <c r="P821" s="11">
        <f t="shared" si="73"/>
        <v>31.07</v>
      </c>
      <c r="Q821" s="4" t="str">
        <f t="shared" si="74"/>
        <v>music</v>
      </c>
      <c r="R821" s="12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0">
        <f t="shared" si="72"/>
        <v>134</v>
      </c>
      <c r="P822" s="11">
        <f t="shared" si="73"/>
        <v>70.55</v>
      </c>
      <c r="Q822" s="4" t="str">
        <f t="shared" si="74"/>
        <v>music</v>
      </c>
      <c r="R822" s="1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0">
        <f t="shared" si="72"/>
        <v>100</v>
      </c>
      <c r="P823" s="11">
        <f t="shared" si="73"/>
        <v>224.13</v>
      </c>
      <c r="Q823" s="4" t="str">
        <f t="shared" si="74"/>
        <v>music</v>
      </c>
      <c r="R823" s="12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0">
        <f t="shared" si="72"/>
        <v>119</v>
      </c>
      <c r="P824" s="11">
        <f t="shared" si="73"/>
        <v>51.81</v>
      </c>
      <c r="Q824" s="4" t="str">
        <f t="shared" si="74"/>
        <v>music</v>
      </c>
      <c r="R824" s="12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0">
        <f t="shared" si="72"/>
        <v>180</v>
      </c>
      <c r="P825" s="11">
        <f t="shared" si="73"/>
        <v>43.52</v>
      </c>
      <c r="Q825" s="4" t="str">
        <f t="shared" si="74"/>
        <v>music</v>
      </c>
      <c r="R825" s="12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0">
        <f t="shared" si="72"/>
        <v>134</v>
      </c>
      <c r="P826" s="11">
        <f t="shared" si="73"/>
        <v>39.82</v>
      </c>
      <c r="Q826" s="4" t="str">
        <f t="shared" si="74"/>
        <v>music</v>
      </c>
      <c r="R826" s="12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0">
        <f t="shared" si="72"/>
        <v>100</v>
      </c>
      <c r="P827" s="11">
        <f t="shared" si="73"/>
        <v>126.81</v>
      </c>
      <c r="Q827" s="4" t="str">
        <f t="shared" si="74"/>
        <v>music</v>
      </c>
      <c r="R827" s="12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0">
        <f t="shared" si="72"/>
        <v>101</v>
      </c>
      <c r="P828" s="11">
        <f t="shared" si="73"/>
        <v>113.88</v>
      </c>
      <c r="Q828" s="4" t="str">
        <f t="shared" si="74"/>
        <v>music</v>
      </c>
      <c r="R828" s="12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0">
        <f t="shared" si="72"/>
        <v>103</v>
      </c>
      <c r="P829" s="11">
        <f t="shared" si="73"/>
        <v>28.18</v>
      </c>
      <c r="Q829" s="4" t="str">
        <f t="shared" si="74"/>
        <v>music</v>
      </c>
      <c r="R829" s="12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0">
        <f t="shared" si="72"/>
        <v>107</v>
      </c>
      <c r="P830" s="11">
        <f t="shared" si="73"/>
        <v>36.61</v>
      </c>
      <c r="Q830" s="4" t="str">
        <f t="shared" si="74"/>
        <v>music</v>
      </c>
      <c r="R830" s="12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0">
        <f t="shared" si="72"/>
        <v>104</v>
      </c>
      <c r="P831" s="11">
        <f t="shared" si="73"/>
        <v>32.5</v>
      </c>
      <c r="Q831" s="4" t="str">
        <f t="shared" si="74"/>
        <v>music</v>
      </c>
      <c r="R831" s="12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0">
        <f t="shared" si="72"/>
        <v>108</v>
      </c>
      <c r="P832" s="11">
        <f t="shared" si="73"/>
        <v>60.66</v>
      </c>
      <c r="Q832" s="4" t="str">
        <f t="shared" si="74"/>
        <v>music</v>
      </c>
      <c r="R832" s="1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0">
        <f t="shared" si="72"/>
        <v>233</v>
      </c>
      <c r="P833" s="11">
        <f t="shared" si="73"/>
        <v>175</v>
      </c>
      <c r="Q833" s="4" t="str">
        <f t="shared" si="74"/>
        <v>music</v>
      </c>
      <c r="R833" s="12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0">
        <f t="shared" ref="O834:O897" si="78">ROUND((E834/D834)*100,0)</f>
        <v>101</v>
      </c>
      <c r="P834" s="11">
        <f t="shared" si="73"/>
        <v>97.99</v>
      </c>
      <c r="Q834" s="4" t="str">
        <f t="shared" si="74"/>
        <v>music</v>
      </c>
      <c r="R834" s="12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0">
        <f t="shared" si="78"/>
        <v>102</v>
      </c>
      <c r="P835" s="11">
        <f t="shared" ref="P835:P898" si="79">IFERROR(ROUND((E835/L835),2),0)</f>
        <v>148.78</v>
      </c>
      <c r="Q835" s="4" t="str">
        <f t="shared" ref="Q835:Q898" si="80">MID(N835,1,FIND("/",N835,1)-1)</f>
        <v>music</v>
      </c>
      <c r="R835" s="12" t="str">
        <f t="shared" ref="R835:R898" si="81">RIGHT(N835,(LEN(N835)-FIND("/",N835,1)))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0">
        <f t="shared" si="78"/>
        <v>131</v>
      </c>
      <c r="P836" s="11">
        <f t="shared" si="79"/>
        <v>96.08</v>
      </c>
      <c r="Q836" s="4" t="str">
        <f t="shared" si="80"/>
        <v>music</v>
      </c>
      <c r="R836" s="12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0">
        <f t="shared" si="78"/>
        <v>117</v>
      </c>
      <c r="P837" s="11">
        <f t="shared" si="79"/>
        <v>58.63</v>
      </c>
      <c r="Q837" s="4" t="str">
        <f t="shared" si="80"/>
        <v>music</v>
      </c>
      <c r="R837" s="12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0">
        <f t="shared" si="78"/>
        <v>101</v>
      </c>
      <c r="P838" s="11">
        <f t="shared" si="79"/>
        <v>109.71</v>
      </c>
      <c r="Q838" s="4" t="str">
        <f t="shared" si="80"/>
        <v>music</v>
      </c>
      <c r="R838" s="12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0">
        <f t="shared" si="78"/>
        <v>122</v>
      </c>
      <c r="P839" s="11">
        <f t="shared" si="79"/>
        <v>49.11</v>
      </c>
      <c r="Q839" s="4" t="str">
        <f t="shared" si="80"/>
        <v>music</v>
      </c>
      <c r="R839" s="12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0">
        <f t="shared" si="78"/>
        <v>145</v>
      </c>
      <c r="P840" s="11">
        <f t="shared" si="79"/>
        <v>47.67</v>
      </c>
      <c r="Q840" s="4" t="str">
        <f t="shared" si="80"/>
        <v>music</v>
      </c>
      <c r="R840" s="12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0">
        <f t="shared" si="78"/>
        <v>117</v>
      </c>
      <c r="P841" s="11">
        <f t="shared" si="79"/>
        <v>60.74</v>
      </c>
      <c r="Q841" s="4" t="str">
        <f t="shared" si="80"/>
        <v>music</v>
      </c>
      <c r="R841" s="12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0">
        <f t="shared" si="78"/>
        <v>120</v>
      </c>
      <c r="P842" s="11">
        <f t="shared" si="79"/>
        <v>63.38</v>
      </c>
      <c r="Q842" s="4" t="str">
        <f t="shared" si="80"/>
        <v>music</v>
      </c>
      <c r="R842" s="1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0">
        <f t="shared" si="78"/>
        <v>101</v>
      </c>
      <c r="P843" s="11">
        <f t="shared" si="79"/>
        <v>53.89</v>
      </c>
      <c r="Q843" s="4" t="str">
        <f t="shared" si="80"/>
        <v>music</v>
      </c>
      <c r="R843" s="12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0">
        <f t="shared" si="78"/>
        <v>104</v>
      </c>
      <c r="P844" s="11">
        <f t="shared" si="79"/>
        <v>66.87</v>
      </c>
      <c r="Q844" s="4" t="str">
        <f t="shared" si="80"/>
        <v>music</v>
      </c>
      <c r="R844" s="12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0">
        <f t="shared" si="78"/>
        <v>267</v>
      </c>
      <c r="P845" s="11">
        <f t="shared" si="79"/>
        <v>63.1</v>
      </c>
      <c r="Q845" s="4" t="str">
        <f t="shared" si="80"/>
        <v>music</v>
      </c>
      <c r="R845" s="12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0">
        <f t="shared" si="78"/>
        <v>194</v>
      </c>
      <c r="P846" s="11">
        <f t="shared" si="79"/>
        <v>36.630000000000003</v>
      </c>
      <c r="Q846" s="4" t="str">
        <f t="shared" si="80"/>
        <v>music</v>
      </c>
      <c r="R846" s="12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0">
        <f t="shared" si="78"/>
        <v>120</v>
      </c>
      <c r="P847" s="11">
        <f t="shared" si="79"/>
        <v>34.01</v>
      </c>
      <c r="Q847" s="4" t="str">
        <f t="shared" si="80"/>
        <v>music</v>
      </c>
      <c r="R847" s="12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0">
        <f t="shared" si="78"/>
        <v>122</v>
      </c>
      <c r="P848" s="11">
        <f t="shared" si="79"/>
        <v>28.55</v>
      </c>
      <c r="Q848" s="4" t="str">
        <f t="shared" si="80"/>
        <v>music</v>
      </c>
      <c r="R848" s="12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0">
        <f t="shared" si="78"/>
        <v>100</v>
      </c>
      <c r="P849" s="11">
        <f t="shared" si="79"/>
        <v>10</v>
      </c>
      <c r="Q849" s="4" t="str">
        <f t="shared" si="80"/>
        <v>music</v>
      </c>
      <c r="R849" s="12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0">
        <f t="shared" si="78"/>
        <v>100</v>
      </c>
      <c r="P850" s="11">
        <f t="shared" si="79"/>
        <v>18.75</v>
      </c>
      <c r="Q850" s="4" t="str">
        <f t="shared" si="80"/>
        <v>music</v>
      </c>
      <c r="R850" s="12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0">
        <f t="shared" si="78"/>
        <v>120</v>
      </c>
      <c r="P851" s="11">
        <f t="shared" si="79"/>
        <v>41.7</v>
      </c>
      <c r="Q851" s="4" t="str">
        <f t="shared" si="80"/>
        <v>music</v>
      </c>
      <c r="R851" s="12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0">
        <f t="shared" si="78"/>
        <v>155</v>
      </c>
      <c r="P852" s="11">
        <f t="shared" si="79"/>
        <v>46.67</v>
      </c>
      <c r="Q852" s="4" t="str">
        <f t="shared" si="80"/>
        <v>music</v>
      </c>
      <c r="R852" s="1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0">
        <f t="shared" si="78"/>
        <v>130</v>
      </c>
      <c r="P853" s="11">
        <f t="shared" si="79"/>
        <v>37.270000000000003</v>
      </c>
      <c r="Q853" s="4" t="str">
        <f t="shared" si="80"/>
        <v>music</v>
      </c>
      <c r="R853" s="12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0">
        <f t="shared" si="78"/>
        <v>105</v>
      </c>
      <c r="P854" s="11">
        <f t="shared" si="79"/>
        <v>59.26</v>
      </c>
      <c r="Q854" s="4" t="str">
        <f t="shared" si="80"/>
        <v>music</v>
      </c>
      <c r="R854" s="12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0">
        <f t="shared" si="78"/>
        <v>100</v>
      </c>
      <c r="P855" s="11">
        <f t="shared" si="79"/>
        <v>30</v>
      </c>
      <c r="Q855" s="4" t="str">
        <f t="shared" si="80"/>
        <v>music</v>
      </c>
      <c r="R855" s="12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0">
        <f t="shared" si="78"/>
        <v>118</v>
      </c>
      <c r="P856" s="11">
        <f t="shared" si="79"/>
        <v>65.86</v>
      </c>
      <c r="Q856" s="4" t="str">
        <f t="shared" si="80"/>
        <v>music</v>
      </c>
      <c r="R856" s="12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0">
        <f t="shared" si="78"/>
        <v>103</v>
      </c>
      <c r="P857" s="11">
        <f t="shared" si="79"/>
        <v>31.91</v>
      </c>
      <c r="Q857" s="4" t="str">
        <f t="shared" si="80"/>
        <v>music</v>
      </c>
      <c r="R857" s="12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0">
        <f t="shared" si="78"/>
        <v>218</v>
      </c>
      <c r="P858" s="11">
        <f t="shared" si="79"/>
        <v>19.46</v>
      </c>
      <c r="Q858" s="4" t="str">
        <f t="shared" si="80"/>
        <v>music</v>
      </c>
      <c r="R858" s="12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0">
        <f t="shared" si="78"/>
        <v>100</v>
      </c>
      <c r="P859" s="11">
        <f t="shared" si="79"/>
        <v>50</v>
      </c>
      <c r="Q859" s="4" t="str">
        <f t="shared" si="80"/>
        <v>music</v>
      </c>
      <c r="R859" s="12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0">
        <f t="shared" si="78"/>
        <v>144</v>
      </c>
      <c r="P860" s="11">
        <f t="shared" si="79"/>
        <v>22.74</v>
      </c>
      <c r="Q860" s="4" t="str">
        <f t="shared" si="80"/>
        <v>music</v>
      </c>
      <c r="R860" s="12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0">
        <f t="shared" si="78"/>
        <v>105</v>
      </c>
      <c r="P861" s="11">
        <f t="shared" si="79"/>
        <v>42.72</v>
      </c>
      <c r="Q861" s="4" t="str">
        <f t="shared" si="80"/>
        <v>music</v>
      </c>
      <c r="R861" s="12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0">
        <f t="shared" si="78"/>
        <v>18</v>
      </c>
      <c r="P862" s="11">
        <f t="shared" si="79"/>
        <v>52.92</v>
      </c>
      <c r="Q862" s="4" t="str">
        <f t="shared" si="80"/>
        <v>music</v>
      </c>
      <c r="R862" s="1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0">
        <f t="shared" si="78"/>
        <v>2</v>
      </c>
      <c r="P863" s="11">
        <f t="shared" si="79"/>
        <v>50.5</v>
      </c>
      <c r="Q863" s="4" t="str">
        <f t="shared" si="80"/>
        <v>music</v>
      </c>
      <c r="R863" s="12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0">
        <f t="shared" si="78"/>
        <v>0</v>
      </c>
      <c r="P864" s="11">
        <f t="shared" si="79"/>
        <v>42.5</v>
      </c>
      <c r="Q864" s="4" t="str">
        <f t="shared" si="80"/>
        <v>music</v>
      </c>
      <c r="R864" s="12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0">
        <f t="shared" si="78"/>
        <v>5</v>
      </c>
      <c r="P865" s="11">
        <f t="shared" si="79"/>
        <v>18</v>
      </c>
      <c r="Q865" s="4" t="str">
        <f t="shared" si="80"/>
        <v>music</v>
      </c>
      <c r="R865" s="12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0">
        <f t="shared" si="78"/>
        <v>42</v>
      </c>
      <c r="P866" s="11">
        <f t="shared" si="79"/>
        <v>34.18</v>
      </c>
      <c r="Q866" s="4" t="str">
        <f t="shared" si="80"/>
        <v>music</v>
      </c>
      <c r="R866" s="12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0">
        <f t="shared" si="78"/>
        <v>2</v>
      </c>
      <c r="P867" s="11">
        <f t="shared" si="79"/>
        <v>22.5</v>
      </c>
      <c r="Q867" s="4" t="str">
        <f t="shared" si="80"/>
        <v>music</v>
      </c>
      <c r="R867" s="12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0">
        <f t="shared" si="78"/>
        <v>18</v>
      </c>
      <c r="P868" s="11">
        <f t="shared" si="79"/>
        <v>58.18</v>
      </c>
      <c r="Q868" s="4" t="str">
        <f t="shared" si="80"/>
        <v>music</v>
      </c>
      <c r="R868" s="12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0">
        <f t="shared" si="78"/>
        <v>24</v>
      </c>
      <c r="P869" s="11">
        <f t="shared" si="79"/>
        <v>109.18</v>
      </c>
      <c r="Q869" s="4" t="str">
        <f t="shared" si="80"/>
        <v>music</v>
      </c>
      <c r="R869" s="12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0">
        <f t="shared" si="78"/>
        <v>0</v>
      </c>
      <c r="P870" s="11">
        <f t="shared" si="79"/>
        <v>50</v>
      </c>
      <c r="Q870" s="4" t="str">
        <f t="shared" si="80"/>
        <v>music</v>
      </c>
      <c r="R870" s="12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0">
        <f t="shared" si="78"/>
        <v>12</v>
      </c>
      <c r="P871" s="11">
        <f t="shared" si="79"/>
        <v>346.67</v>
      </c>
      <c r="Q871" s="4" t="str">
        <f t="shared" si="80"/>
        <v>music</v>
      </c>
      <c r="R871" s="12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0">
        <f t="shared" si="78"/>
        <v>0</v>
      </c>
      <c r="P872" s="11">
        <f t="shared" si="79"/>
        <v>12.4</v>
      </c>
      <c r="Q872" s="4" t="str">
        <f t="shared" si="80"/>
        <v>music</v>
      </c>
      <c r="R872" s="1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0">
        <f t="shared" si="78"/>
        <v>5</v>
      </c>
      <c r="P873" s="11">
        <f t="shared" si="79"/>
        <v>27.08</v>
      </c>
      <c r="Q873" s="4" t="str">
        <f t="shared" si="80"/>
        <v>music</v>
      </c>
      <c r="R873" s="12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0">
        <f t="shared" si="78"/>
        <v>1</v>
      </c>
      <c r="P874" s="11">
        <f t="shared" si="79"/>
        <v>32.5</v>
      </c>
      <c r="Q874" s="4" t="str">
        <f t="shared" si="80"/>
        <v>music</v>
      </c>
      <c r="R874" s="12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0">
        <f t="shared" si="78"/>
        <v>1</v>
      </c>
      <c r="P875" s="11">
        <f t="shared" si="79"/>
        <v>9</v>
      </c>
      <c r="Q875" s="4" t="str">
        <f t="shared" si="80"/>
        <v>music</v>
      </c>
      <c r="R875" s="12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0">
        <f t="shared" si="78"/>
        <v>24</v>
      </c>
      <c r="P876" s="11">
        <f t="shared" si="79"/>
        <v>34.76</v>
      </c>
      <c r="Q876" s="4" t="str">
        <f t="shared" si="80"/>
        <v>music</v>
      </c>
      <c r="R876" s="12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0">
        <f t="shared" si="78"/>
        <v>0</v>
      </c>
      <c r="P877" s="11">
        <f t="shared" si="79"/>
        <v>0</v>
      </c>
      <c r="Q877" s="4" t="str">
        <f t="shared" si="80"/>
        <v>music</v>
      </c>
      <c r="R877" s="12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0">
        <f t="shared" si="78"/>
        <v>41</v>
      </c>
      <c r="P878" s="11">
        <f t="shared" si="79"/>
        <v>28.58</v>
      </c>
      <c r="Q878" s="4" t="str">
        <f t="shared" si="80"/>
        <v>music</v>
      </c>
      <c r="R878" s="12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0">
        <f t="shared" si="78"/>
        <v>68</v>
      </c>
      <c r="P879" s="11">
        <f t="shared" si="79"/>
        <v>46.59</v>
      </c>
      <c r="Q879" s="4" t="str">
        <f t="shared" si="80"/>
        <v>music</v>
      </c>
      <c r="R879" s="12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0">
        <f t="shared" si="78"/>
        <v>1</v>
      </c>
      <c r="P880" s="11">
        <f t="shared" si="79"/>
        <v>32.5</v>
      </c>
      <c r="Q880" s="4" t="str">
        <f t="shared" si="80"/>
        <v>music</v>
      </c>
      <c r="R880" s="12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0">
        <f t="shared" si="78"/>
        <v>31</v>
      </c>
      <c r="P881" s="11">
        <f t="shared" si="79"/>
        <v>21.47</v>
      </c>
      <c r="Q881" s="4" t="str">
        <f t="shared" si="80"/>
        <v>music</v>
      </c>
      <c r="R881" s="12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0">
        <f t="shared" si="78"/>
        <v>3</v>
      </c>
      <c r="P882" s="11">
        <f t="shared" si="79"/>
        <v>14.13</v>
      </c>
      <c r="Q882" s="4" t="str">
        <f t="shared" si="80"/>
        <v>music</v>
      </c>
      <c r="R882" s="1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0">
        <f t="shared" si="78"/>
        <v>1</v>
      </c>
      <c r="P883" s="11">
        <f t="shared" si="79"/>
        <v>30</v>
      </c>
      <c r="Q883" s="4" t="str">
        <f t="shared" si="80"/>
        <v>music</v>
      </c>
      <c r="R883" s="12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0">
        <f t="shared" si="78"/>
        <v>20</v>
      </c>
      <c r="P884" s="11">
        <f t="shared" si="79"/>
        <v>21.57</v>
      </c>
      <c r="Q884" s="4" t="str">
        <f t="shared" si="80"/>
        <v>music</v>
      </c>
      <c r="R884" s="12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0">
        <f t="shared" si="78"/>
        <v>40</v>
      </c>
      <c r="P885" s="11">
        <f t="shared" si="79"/>
        <v>83.38</v>
      </c>
      <c r="Q885" s="4" t="str">
        <f t="shared" si="80"/>
        <v>music</v>
      </c>
      <c r="R885" s="12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0">
        <f t="shared" si="78"/>
        <v>1</v>
      </c>
      <c r="P886" s="11">
        <f t="shared" si="79"/>
        <v>10</v>
      </c>
      <c r="Q886" s="4" t="str">
        <f t="shared" si="80"/>
        <v>music</v>
      </c>
      <c r="R886" s="12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0">
        <f t="shared" si="78"/>
        <v>75</v>
      </c>
      <c r="P887" s="11">
        <f t="shared" si="79"/>
        <v>35.71</v>
      </c>
      <c r="Q887" s="4" t="str">
        <f t="shared" si="80"/>
        <v>music</v>
      </c>
      <c r="R887" s="12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0">
        <f t="shared" si="78"/>
        <v>41</v>
      </c>
      <c r="P888" s="11">
        <f t="shared" si="79"/>
        <v>29.29</v>
      </c>
      <c r="Q888" s="4" t="str">
        <f t="shared" si="80"/>
        <v>music</v>
      </c>
      <c r="R888" s="12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0">
        <f t="shared" si="78"/>
        <v>0</v>
      </c>
      <c r="P889" s="11">
        <f t="shared" si="79"/>
        <v>0</v>
      </c>
      <c r="Q889" s="4" t="str">
        <f t="shared" si="80"/>
        <v>music</v>
      </c>
      <c r="R889" s="12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0">
        <f t="shared" si="78"/>
        <v>7</v>
      </c>
      <c r="P890" s="11">
        <f t="shared" si="79"/>
        <v>18</v>
      </c>
      <c r="Q890" s="4" t="str">
        <f t="shared" si="80"/>
        <v>music</v>
      </c>
      <c r="R890" s="12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0">
        <f t="shared" si="78"/>
        <v>9</v>
      </c>
      <c r="P891" s="11">
        <f t="shared" si="79"/>
        <v>73.760000000000005</v>
      </c>
      <c r="Q891" s="4" t="str">
        <f t="shared" si="80"/>
        <v>music</v>
      </c>
      <c r="R891" s="12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0">
        <f t="shared" si="78"/>
        <v>4</v>
      </c>
      <c r="P892" s="11">
        <f t="shared" si="79"/>
        <v>31.25</v>
      </c>
      <c r="Q892" s="4" t="str">
        <f t="shared" si="80"/>
        <v>music</v>
      </c>
      <c r="R892" s="1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0">
        <f t="shared" si="78"/>
        <v>3</v>
      </c>
      <c r="P893" s="11">
        <f t="shared" si="79"/>
        <v>28.89</v>
      </c>
      <c r="Q893" s="4" t="str">
        <f t="shared" si="80"/>
        <v>music</v>
      </c>
      <c r="R893" s="12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0">
        <f t="shared" si="78"/>
        <v>41</v>
      </c>
      <c r="P894" s="11">
        <f t="shared" si="79"/>
        <v>143.82</v>
      </c>
      <c r="Q894" s="4" t="str">
        <f t="shared" si="80"/>
        <v>music</v>
      </c>
      <c r="R894" s="12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0">
        <f t="shared" si="78"/>
        <v>10</v>
      </c>
      <c r="P895" s="11">
        <f t="shared" si="79"/>
        <v>40</v>
      </c>
      <c r="Q895" s="4" t="str">
        <f t="shared" si="80"/>
        <v>music</v>
      </c>
      <c r="R895" s="12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0">
        <f t="shared" si="78"/>
        <v>39</v>
      </c>
      <c r="P896" s="11">
        <f t="shared" si="79"/>
        <v>147.81</v>
      </c>
      <c r="Q896" s="4" t="str">
        <f t="shared" si="80"/>
        <v>music</v>
      </c>
      <c r="R896" s="12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0">
        <f t="shared" si="78"/>
        <v>2</v>
      </c>
      <c r="P897" s="11">
        <f t="shared" si="79"/>
        <v>27.86</v>
      </c>
      <c r="Q897" s="4" t="str">
        <f t="shared" si="80"/>
        <v>music</v>
      </c>
      <c r="R897" s="12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0">
        <f t="shared" ref="O898:O961" si="84">ROUND((E898/D898)*100,0)</f>
        <v>40</v>
      </c>
      <c r="P898" s="11">
        <f t="shared" si="79"/>
        <v>44.44</v>
      </c>
      <c r="Q898" s="4" t="str">
        <f t="shared" si="80"/>
        <v>music</v>
      </c>
      <c r="R898" s="12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0">
        <f t="shared" si="84"/>
        <v>0</v>
      </c>
      <c r="P899" s="11">
        <f t="shared" ref="P899:P962" si="85">IFERROR(ROUND((E899/L899),2),0)</f>
        <v>0</v>
      </c>
      <c r="Q899" s="4" t="str">
        <f t="shared" ref="Q899:Q962" si="86">MID(N899,1,FIND("/",N899,1)-1)</f>
        <v>music</v>
      </c>
      <c r="R899" s="12" t="str">
        <f t="shared" ref="R899:R962" si="87">RIGHT(N899,(LEN(N899)-FIND("/",N899,1)))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0">
        <f t="shared" si="84"/>
        <v>3</v>
      </c>
      <c r="P900" s="11">
        <f t="shared" si="85"/>
        <v>35</v>
      </c>
      <c r="Q900" s="4" t="str">
        <f t="shared" si="86"/>
        <v>music</v>
      </c>
      <c r="R900" s="12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0">
        <f t="shared" si="84"/>
        <v>37</v>
      </c>
      <c r="P901" s="11">
        <f t="shared" si="85"/>
        <v>35</v>
      </c>
      <c r="Q901" s="4" t="str">
        <f t="shared" si="86"/>
        <v>music</v>
      </c>
      <c r="R901" s="12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0">
        <f t="shared" si="84"/>
        <v>0</v>
      </c>
      <c r="P902" s="11">
        <f t="shared" si="85"/>
        <v>10.5</v>
      </c>
      <c r="Q902" s="4" t="str">
        <f t="shared" si="86"/>
        <v>music</v>
      </c>
      <c r="R902" s="1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0">
        <f t="shared" si="84"/>
        <v>0</v>
      </c>
      <c r="P903" s="11">
        <f t="shared" si="85"/>
        <v>0</v>
      </c>
      <c r="Q903" s="4" t="str">
        <f t="shared" si="86"/>
        <v>music</v>
      </c>
      <c r="R903" s="12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0">
        <f t="shared" si="84"/>
        <v>0</v>
      </c>
      <c r="P904" s="11">
        <f t="shared" si="85"/>
        <v>30</v>
      </c>
      <c r="Q904" s="4" t="str">
        <f t="shared" si="86"/>
        <v>music</v>
      </c>
      <c r="R904" s="12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0">
        <f t="shared" si="84"/>
        <v>3</v>
      </c>
      <c r="P905" s="11">
        <f t="shared" si="85"/>
        <v>40</v>
      </c>
      <c r="Q905" s="4" t="str">
        <f t="shared" si="86"/>
        <v>music</v>
      </c>
      <c r="R905" s="12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0">
        <f t="shared" si="84"/>
        <v>0</v>
      </c>
      <c r="P906" s="11">
        <f t="shared" si="85"/>
        <v>50.33</v>
      </c>
      <c r="Q906" s="4" t="str">
        <f t="shared" si="86"/>
        <v>music</v>
      </c>
      <c r="R906" s="12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0">
        <f t="shared" si="84"/>
        <v>3</v>
      </c>
      <c r="P907" s="11">
        <f t="shared" si="85"/>
        <v>32.67</v>
      </c>
      <c r="Q907" s="4" t="str">
        <f t="shared" si="86"/>
        <v>music</v>
      </c>
      <c r="R907" s="12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0">
        <f t="shared" si="84"/>
        <v>0</v>
      </c>
      <c r="P908" s="11">
        <f t="shared" si="85"/>
        <v>0</v>
      </c>
      <c r="Q908" s="4" t="str">
        <f t="shared" si="86"/>
        <v>music</v>
      </c>
      <c r="R908" s="12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0">
        <f t="shared" si="84"/>
        <v>0</v>
      </c>
      <c r="P909" s="11">
        <f t="shared" si="85"/>
        <v>0</v>
      </c>
      <c r="Q909" s="4" t="str">
        <f t="shared" si="86"/>
        <v>music</v>
      </c>
      <c r="R909" s="12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0">
        <f t="shared" si="84"/>
        <v>0</v>
      </c>
      <c r="P910" s="11">
        <f t="shared" si="85"/>
        <v>0</v>
      </c>
      <c r="Q910" s="4" t="str">
        <f t="shared" si="86"/>
        <v>music</v>
      </c>
      <c r="R910" s="12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0">
        <f t="shared" si="84"/>
        <v>3</v>
      </c>
      <c r="P911" s="11">
        <f t="shared" si="85"/>
        <v>65</v>
      </c>
      <c r="Q911" s="4" t="str">
        <f t="shared" si="86"/>
        <v>music</v>
      </c>
      <c r="R911" s="12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0">
        <f t="shared" si="84"/>
        <v>22</v>
      </c>
      <c r="P912" s="11">
        <f t="shared" si="85"/>
        <v>24.6</v>
      </c>
      <c r="Q912" s="4" t="str">
        <f t="shared" si="86"/>
        <v>music</v>
      </c>
      <c r="R912" s="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0">
        <f t="shared" si="84"/>
        <v>0</v>
      </c>
      <c r="P913" s="11">
        <f t="shared" si="85"/>
        <v>0</v>
      </c>
      <c r="Q913" s="4" t="str">
        <f t="shared" si="86"/>
        <v>music</v>
      </c>
      <c r="R913" s="12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0">
        <f t="shared" si="84"/>
        <v>1</v>
      </c>
      <c r="P914" s="11">
        <f t="shared" si="85"/>
        <v>15</v>
      </c>
      <c r="Q914" s="4" t="str">
        <f t="shared" si="86"/>
        <v>music</v>
      </c>
      <c r="R914" s="12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0">
        <f t="shared" si="84"/>
        <v>7</v>
      </c>
      <c r="P915" s="11">
        <f t="shared" si="85"/>
        <v>82.58</v>
      </c>
      <c r="Q915" s="4" t="str">
        <f t="shared" si="86"/>
        <v>music</v>
      </c>
      <c r="R915" s="12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0">
        <f t="shared" si="84"/>
        <v>0</v>
      </c>
      <c r="P916" s="11">
        <f t="shared" si="85"/>
        <v>0</v>
      </c>
      <c r="Q916" s="4" t="str">
        <f t="shared" si="86"/>
        <v>music</v>
      </c>
      <c r="R916" s="12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0">
        <f t="shared" si="84"/>
        <v>6</v>
      </c>
      <c r="P917" s="11">
        <f t="shared" si="85"/>
        <v>41.67</v>
      </c>
      <c r="Q917" s="4" t="str">
        <f t="shared" si="86"/>
        <v>music</v>
      </c>
      <c r="R917" s="12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0">
        <f t="shared" si="84"/>
        <v>0</v>
      </c>
      <c r="P918" s="11">
        <f t="shared" si="85"/>
        <v>0</v>
      </c>
      <c r="Q918" s="4" t="str">
        <f t="shared" si="86"/>
        <v>music</v>
      </c>
      <c r="R918" s="12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0">
        <f t="shared" si="84"/>
        <v>1</v>
      </c>
      <c r="P919" s="11">
        <f t="shared" si="85"/>
        <v>30</v>
      </c>
      <c r="Q919" s="4" t="str">
        <f t="shared" si="86"/>
        <v>music</v>
      </c>
      <c r="R919" s="12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0">
        <f t="shared" si="84"/>
        <v>5</v>
      </c>
      <c r="P920" s="11">
        <f t="shared" si="85"/>
        <v>19.600000000000001</v>
      </c>
      <c r="Q920" s="4" t="str">
        <f t="shared" si="86"/>
        <v>music</v>
      </c>
      <c r="R920" s="12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0">
        <f t="shared" si="84"/>
        <v>1</v>
      </c>
      <c r="P921" s="11">
        <f t="shared" si="85"/>
        <v>100</v>
      </c>
      <c r="Q921" s="4" t="str">
        <f t="shared" si="86"/>
        <v>music</v>
      </c>
      <c r="R921" s="12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0">
        <f t="shared" si="84"/>
        <v>0</v>
      </c>
      <c r="P922" s="11">
        <f t="shared" si="85"/>
        <v>0</v>
      </c>
      <c r="Q922" s="4" t="str">
        <f t="shared" si="86"/>
        <v>music</v>
      </c>
      <c r="R922" s="1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0">
        <f t="shared" si="84"/>
        <v>31</v>
      </c>
      <c r="P923" s="11">
        <f t="shared" si="85"/>
        <v>231.75</v>
      </c>
      <c r="Q923" s="4" t="str">
        <f t="shared" si="86"/>
        <v>music</v>
      </c>
      <c r="R923" s="12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0">
        <f t="shared" si="84"/>
        <v>21</v>
      </c>
      <c r="P924" s="11">
        <f t="shared" si="85"/>
        <v>189.33</v>
      </c>
      <c r="Q924" s="4" t="str">
        <f t="shared" si="86"/>
        <v>music</v>
      </c>
      <c r="R924" s="12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0">
        <f t="shared" si="84"/>
        <v>2</v>
      </c>
      <c r="P925" s="11">
        <f t="shared" si="85"/>
        <v>55</v>
      </c>
      <c r="Q925" s="4" t="str">
        <f t="shared" si="86"/>
        <v>music</v>
      </c>
      <c r="R925" s="12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0">
        <f t="shared" si="84"/>
        <v>11</v>
      </c>
      <c r="P926" s="11">
        <f t="shared" si="85"/>
        <v>21.8</v>
      </c>
      <c r="Q926" s="4" t="str">
        <f t="shared" si="86"/>
        <v>music</v>
      </c>
      <c r="R926" s="12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0">
        <f t="shared" si="84"/>
        <v>3</v>
      </c>
      <c r="P927" s="11">
        <f t="shared" si="85"/>
        <v>32</v>
      </c>
      <c r="Q927" s="4" t="str">
        <f t="shared" si="86"/>
        <v>music</v>
      </c>
      <c r="R927" s="12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0">
        <f t="shared" si="84"/>
        <v>0</v>
      </c>
      <c r="P928" s="11">
        <f t="shared" si="85"/>
        <v>0</v>
      </c>
      <c r="Q928" s="4" t="str">
        <f t="shared" si="86"/>
        <v>music</v>
      </c>
      <c r="R928" s="12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0">
        <f t="shared" si="84"/>
        <v>0</v>
      </c>
      <c r="P929" s="11">
        <f t="shared" si="85"/>
        <v>0</v>
      </c>
      <c r="Q929" s="4" t="str">
        <f t="shared" si="86"/>
        <v>music</v>
      </c>
      <c r="R929" s="12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0">
        <f t="shared" si="84"/>
        <v>11</v>
      </c>
      <c r="P930" s="11">
        <f t="shared" si="85"/>
        <v>56.25</v>
      </c>
      <c r="Q930" s="4" t="str">
        <f t="shared" si="86"/>
        <v>music</v>
      </c>
      <c r="R930" s="12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0">
        <f t="shared" si="84"/>
        <v>0</v>
      </c>
      <c r="P931" s="11">
        <f t="shared" si="85"/>
        <v>0</v>
      </c>
      <c r="Q931" s="4" t="str">
        <f t="shared" si="86"/>
        <v>music</v>
      </c>
      <c r="R931" s="12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0">
        <f t="shared" si="84"/>
        <v>38</v>
      </c>
      <c r="P932" s="11">
        <f t="shared" si="85"/>
        <v>69</v>
      </c>
      <c r="Q932" s="4" t="str">
        <f t="shared" si="86"/>
        <v>music</v>
      </c>
      <c r="R932" s="1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0">
        <f t="shared" si="84"/>
        <v>7</v>
      </c>
      <c r="P933" s="11">
        <f t="shared" si="85"/>
        <v>18.71</v>
      </c>
      <c r="Q933" s="4" t="str">
        <f t="shared" si="86"/>
        <v>music</v>
      </c>
      <c r="R933" s="12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0">
        <f t="shared" si="84"/>
        <v>15</v>
      </c>
      <c r="P934" s="11">
        <f t="shared" si="85"/>
        <v>46.03</v>
      </c>
      <c r="Q934" s="4" t="str">
        <f t="shared" si="86"/>
        <v>music</v>
      </c>
      <c r="R934" s="12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0">
        <f t="shared" si="84"/>
        <v>6</v>
      </c>
      <c r="P935" s="11">
        <f t="shared" si="85"/>
        <v>60</v>
      </c>
      <c r="Q935" s="4" t="str">
        <f t="shared" si="86"/>
        <v>music</v>
      </c>
      <c r="R935" s="12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0">
        <f t="shared" si="84"/>
        <v>30</v>
      </c>
      <c r="P936" s="11">
        <f t="shared" si="85"/>
        <v>50.67</v>
      </c>
      <c r="Q936" s="4" t="str">
        <f t="shared" si="86"/>
        <v>music</v>
      </c>
      <c r="R936" s="12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0">
        <f t="shared" si="84"/>
        <v>1</v>
      </c>
      <c r="P937" s="11">
        <f t="shared" si="85"/>
        <v>25</v>
      </c>
      <c r="Q937" s="4" t="str">
        <f t="shared" si="86"/>
        <v>music</v>
      </c>
      <c r="R937" s="12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0">
        <f t="shared" si="84"/>
        <v>0</v>
      </c>
      <c r="P938" s="11">
        <f t="shared" si="85"/>
        <v>0</v>
      </c>
      <c r="Q938" s="4" t="str">
        <f t="shared" si="86"/>
        <v>music</v>
      </c>
      <c r="R938" s="12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0">
        <f t="shared" si="84"/>
        <v>1</v>
      </c>
      <c r="P939" s="11">
        <f t="shared" si="85"/>
        <v>20</v>
      </c>
      <c r="Q939" s="4" t="str">
        <f t="shared" si="86"/>
        <v>music</v>
      </c>
      <c r="R939" s="12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0">
        <f t="shared" si="84"/>
        <v>0</v>
      </c>
      <c r="P940" s="11">
        <f t="shared" si="85"/>
        <v>25</v>
      </c>
      <c r="Q940" s="4" t="str">
        <f t="shared" si="86"/>
        <v>music</v>
      </c>
      <c r="R940" s="12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0">
        <f t="shared" si="84"/>
        <v>1</v>
      </c>
      <c r="P941" s="11">
        <f t="shared" si="85"/>
        <v>20</v>
      </c>
      <c r="Q941" s="4" t="str">
        <f t="shared" si="86"/>
        <v>music</v>
      </c>
      <c r="R941" s="12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0">
        <f t="shared" si="84"/>
        <v>17</v>
      </c>
      <c r="P942" s="11">
        <f t="shared" si="85"/>
        <v>110.29</v>
      </c>
      <c r="Q942" s="4" t="str">
        <f t="shared" si="86"/>
        <v>technology</v>
      </c>
      <c r="R942" s="1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0">
        <f t="shared" si="84"/>
        <v>2</v>
      </c>
      <c r="P943" s="11">
        <f t="shared" si="85"/>
        <v>37.450000000000003</v>
      </c>
      <c r="Q943" s="4" t="str">
        <f t="shared" si="86"/>
        <v>technology</v>
      </c>
      <c r="R943" s="12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0">
        <f t="shared" si="84"/>
        <v>9</v>
      </c>
      <c r="P944" s="11">
        <f t="shared" si="85"/>
        <v>41.75</v>
      </c>
      <c r="Q944" s="4" t="str">
        <f t="shared" si="86"/>
        <v>technology</v>
      </c>
      <c r="R944" s="12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0">
        <f t="shared" si="84"/>
        <v>10</v>
      </c>
      <c r="P945" s="11">
        <f t="shared" si="85"/>
        <v>24.08</v>
      </c>
      <c r="Q945" s="4" t="str">
        <f t="shared" si="86"/>
        <v>technology</v>
      </c>
      <c r="R945" s="12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0">
        <f t="shared" si="84"/>
        <v>13</v>
      </c>
      <c r="P946" s="11">
        <f t="shared" si="85"/>
        <v>69.41</v>
      </c>
      <c r="Q946" s="4" t="str">
        <f t="shared" si="86"/>
        <v>technology</v>
      </c>
      <c r="R946" s="12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0">
        <f t="shared" si="84"/>
        <v>2</v>
      </c>
      <c r="P947" s="11">
        <f t="shared" si="85"/>
        <v>155.25</v>
      </c>
      <c r="Q947" s="4" t="str">
        <f t="shared" si="86"/>
        <v>technology</v>
      </c>
      <c r="R947" s="12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0">
        <f t="shared" si="84"/>
        <v>2</v>
      </c>
      <c r="P948" s="11">
        <f t="shared" si="85"/>
        <v>57.2</v>
      </c>
      <c r="Q948" s="4" t="str">
        <f t="shared" si="86"/>
        <v>technology</v>
      </c>
      <c r="R948" s="12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0">
        <f t="shared" si="84"/>
        <v>0</v>
      </c>
      <c r="P949" s="11">
        <f t="shared" si="85"/>
        <v>0</v>
      </c>
      <c r="Q949" s="4" t="str">
        <f t="shared" si="86"/>
        <v>technology</v>
      </c>
      <c r="R949" s="12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0">
        <f t="shared" si="84"/>
        <v>12</v>
      </c>
      <c r="P950" s="11">
        <f t="shared" si="85"/>
        <v>60</v>
      </c>
      <c r="Q950" s="4" t="str">
        <f t="shared" si="86"/>
        <v>technology</v>
      </c>
      <c r="R950" s="12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0">
        <f t="shared" si="84"/>
        <v>1</v>
      </c>
      <c r="P951" s="11">
        <f t="shared" si="85"/>
        <v>39</v>
      </c>
      <c r="Q951" s="4" t="str">
        <f t="shared" si="86"/>
        <v>technology</v>
      </c>
      <c r="R951" s="12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0">
        <f t="shared" si="84"/>
        <v>28</v>
      </c>
      <c r="P952" s="11">
        <f t="shared" si="85"/>
        <v>58.42</v>
      </c>
      <c r="Q952" s="4" t="str">
        <f t="shared" si="86"/>
        <v>technology</v>
      </c>
      <c r="R952" s="1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ht="15.7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0">
        <f t="shared" si="84"/>
        <v>38</v>
      </c>
      <c r="P953" s="11">
        <f t="shared" si="85"/>
        <v>158.63999999999999</v>
      </c>
      <c r="Q953" s="4" t="str">
        <f t="shared" si="86"/>
        <v>technology</v>
      </c>
      <c r="R953" s="12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0">
        <f t="shared" si="84"/>
        <v>40</v>
      </c>
      <c r="P954" s="11">
        <f t="shared" si="85"/>
        <v>99.86</v>
      </c>
      <c r="Q954" s="4" t="str">
        <f t="shared" si="86"/>
        <v>technology</v>
      </c>
      <c r="R954" s="12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0">
        <f t="shared" si="84"/>
        <v>1</v>
      </c>
      <c r="P955" s="11">
        <f t="shared" si="85"/>
        <v>25.2</v>
      </c>
      <c r="Q955" s="4" t="str">
        <f t="shared" si="86"/>
        <v>technology</v>
      </c>
      <c r="R955" s="12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0">
        <f t="shared" si="84"/>
        <v>43</v>
      </c>
      <c r="P956" s="11">
        <f t="shared" si="85"/>
        <v>89.19</v>
      </c>
      <c r="Q956" s="4" t="str">
        <f t="shared" si="86"/>
        <v>technology</v>
      </c>
      <c r="R956" s="12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0">
        <f t="shared" si="84"/>
        <v>6</v>
      </c>
      <c r="P957" s="11">
        <f t="shared" si="85"/>
        <v>182.62</v>
      </c>
      <c r="Q957" s="4" t="str">
        <f t="shared" si="86"/>
        <v>technology</v>
      </c>
      <c r="R957" s="12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0">
        <f t="shared" si="84"/>
        <v>2</v>
      </c>
      <c r="P958" s="11">
        <f t="shared" si="85"/>
        <v>50.65</v>
      </c>
      <c r="Q958" s="4" t="str">
        <f t="shared" si="86"/>
        <v>technology</v>
      </c>
      <c r="R958" s="12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0">
        <f t="shared" si="84"/>
        <v>2</v>
      </c>
      <c r="P959" s="11">
        <f t="shared" si="85"/>
        <v>33.29</v>
      </c>
      <c r="Q959" s="4" t="str">
        <f t="shared" si="86"/>
        <v>technology</v>
      </c>
      <c r="R959" s="12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0">
        <f t="shared" si="84"/>
        <v>11</v>
      </c>
      <c r="P960" s="11">
        <f t="shared" si="85"/>
        <v>51.82</v>
      </c>
      <c r="Q960" s="4" t="str">
        <f t="shared" si="86"/>
        <v>technology</v>
      </c>
      <c r="R960" s="12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0">
        <f t="shared" si="84"/>
        <v>39</v>
      </c>
      <c r="P961" s="11">
        <f t="shared" si="85"/>
        <v>113.63</v>
      </c>
      <c r="Q961" s="4" t="str">
        <f t="shared" si="86"/>
        <v>technology</v>
      </c>
      <c r="R961" s="12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0">
        <f t="shared" ref="O962:O1025" si="90">ROUND((E962/D962)*100,0)</f>
        <v>46</v>
      </c>
      <c r="P962" s="11">
        <f t="shared" si="85"/>
        <v>136.46</v>
      </c>
      <c r="Q962" s="4" t="str">
        <f t="shared" si="86"/>
        <v>technology</v>
      </c>
      <c r="R962" s="1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0">
        <f t="shared" si="90"/>
        <v>42</v>
      </c>
      <c r="P963" s="11">
        <f t="shared" ref="P963:P1026" si="91">IFERROR(ROUND((E963/L963),2),0)</f>
        <v>364.35</v>
      </c>
      <c r="Q963" s="4" t="str">
        <f t="shared" ref="Q963:Q1026" si="92">MID(N963,1,FIND("/",N963,1)-1)</f>
        <v>technology</v>
      </c>
      <c r="R963" s="12" t="str">
        <f t="shared" ref="R963:R1026" si="93">RIGHT(N963,(LEN(N963)-FIND("/",N963,1)))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0">
        <f t="shared" si="90"/>
        <v>28</v>
      </c>
      <c r="P964" s="11">
        <f t="shared" si="91"/>
        <v>19.239999999999998</v>
      </c>
      <c r="Q964" s="4" t="str">
        <f t="shared" si="92"/>
        <v>technology</v>
      </c>
      <c r="R964" s="12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0">
        <f t="shared" si="90"/>
        <v>1</v>
      </c>
      <c r="P965" s="11">
        <f t="shared" si="91"/>
        <v>41.89</v>
      </c>
      <c r="Q965" s="4" t="str">
        <f t="shared" si="92"/>
        <v>technology</v>
      </c>
      <c r="R965" s="12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0">
        <f t="shared" si="90"/>
        <v>1</v>
      </c>
      <c r="P966" s="11">
        <f t="shared" si="91"/>
        <v>30.31</v>
      </c>
      <c r="Q966" s="4" t="str">
        <f t="shared" si="92"/>
        <v>technology</v>
      </c>
      <c r="R966" s="12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0">
        <f t="shared" si="90"/>
        <v>1</v>
      </c>
      <c r="P967" s="11">
        <f t="shared" si="91"/>
        <v>49.67</v>
      </c>
      <c r="Q967" s="4" t="str">
        <f t="shared" si="92"/>
        <v>technology</v>
      </c>
      <c r="R967" s="12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0">
        <f t="shared" si="90"/>
        <v>15</v>
      </c>
      <c r="P968" s="11">
        <f t="shared" si="91"/>
        <v>59.2</v>
      </c>
      <c r="Q968" s="4" t="str">
        <f t="shared" si="92"/>
        <v>technology</v>
      </c>
      <c r="R968" s="12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0">
        <f t="shared" si="90"/>
        <v>18</v>
      </c>
      <c r="P969" s="11">
        <f t="shared" si="91"/>
        <v>43.98</v>
      </c>
      <c r="Q969" s="4" t="str">
        <f t="shared" si="92"/>
        <v>technology</v>
      </c>
      <c r="R969" s="12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0">
        <f t="shared" si="90"/>
        <v>1</v>
      </c>
      <c r="P970" s="11">
        <f t="shared" si="91"/>
        <v>26.5</v>
      </c>
      <c r="Q970" s="4" t="str">
        <f t="shared" si="92"/>
        <v>technology</v>
      </c>
      <c r="R970" s="12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0">
        <f t="shared" si="90"/>
        <v>47</v>
      </c>
      <c r="P971" s="11">
        <f t="shared" si="91"/>
        <v>1272.73</v>
      </c>
      <c r="Q971" s="4" t="str">
        <f t="shared" si="92"/>
        <v>technology</v>
      </c>
      <c r="R971" s="12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0">
        <f t="shared" si="90"/>
        <v>46</v>
      </c>
      <c r="P972" s="11">
        <f t="shared" si="91"/>
        <v>164</v>
      </c>
      <c r="Q972" s="4" t="str">
        <f t="shared" si="92"/>
        <v>technology</v>
      </c>
      <c r="R972" s="1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0">
        <f t="shared" si="90"/>
        <v>0</v>
      </c>
      <c r="P973" s="11">
        <f t="shared" si="91"/>
        <v>45.2</v>
      </c>
      <c r="Q973" s="4" t="str">
        <f t="shared" si="92"/>
        <v>technology</v>
      </c>
      <c r="R973" s="12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0">
        <f t="shared" si="90"/>
        <v>35</v>
      </c>
      <c r="P974" s="11">
        <f t="shared" si="91"/>
        <v>153.88999999999999</v>
      </c>
      <c r="Q974" s="4" t="str">
        <f t="shared" si="92"/>
        <v>technology</v>
      </c>
      <c r="R974" s="12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0">
        <f t="shared" si="90"/>
        <v>2</v>
      </c>
      <c r="P975" s="11">
        <f t="shared" si="91"/>
        <v>51.38</v>
      </c>
      <c r="Q975" s="4" t="str">
        <f t="shared" si="92"/>
        <v>technology</v>
      </c>
      <c r="R975" s="12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0">
        <f t="shared" si="90"/>
        <v>1</v>
      </c>
      <c r="P976" s="11">
        <f t="shared" si="91"/>
        <v>93.33</v>
      </c>
      <c r="Q976" s="4" t="str">
        <f t="shared" si="92"/>
        <v>technology</v>
      </c>
      <c r="R976" s="12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0">
        <f t="shared" si="90"/>
        <v>3</v>
      </c>
      <c r="P977" s="11">
        <f t="shared" si="91"/>
        <v>108.63</v>
      </c>
      <c r="Q977" s="4" t="str">
        <f t="shared" si="92"/>
        <v>technology</v>
      </c>
      <c r="R977" s="12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0">
        <f t="shared" si="90"/>
        <v>2</v>
      </c>
      <c r="P978" s="11">
        <f t="shared" si="91"/>
        <v>160.5</v>
      </c>
      <c r="Q978" s="4" t="str">
        <f t="shared" si="92"/>
        <v>technology</v>
      </c>
      <c r="R978" s="12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0">
        <f t="shared" si="90"/>
        <v>34</v>
      </c>
      <c r="P979" s="11">
        <f t="shared" si="91"/>
        <v>75.75</v>
      </c>
      <c r="Q979" s="4" t="str">
        <f t="shared" si="92"/>
        <v>technology</v>
      </c>
      <c r="R979" s="12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0">
        <f t="shared" si="90"/>
        <v>56</v>
      </c>
      <c r="P980" s="11">
        <f t="shared" si="91"/>
        <v>790.84</v>
      </c>
      <c r="Q980" s="4" t="str">
        <f t="shared" si="92"/>
        <v>technology</v>
      </c>
      <c r="R980" s="12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0">
        <f t="shared" si="90"/>
        <v>83</v>
      </c>
      <c r="P981" s="11">
        <f t="shared" si="91"/>
        <v>301.94</v>
      </c>
      <c r="Q981" s="4" t="str">
        <f t="shared" si="92"/>
        <v>technology</v>
      </c>
      <c r="R981" s="12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0">
        <f t="shared" si="90"/>
        <v>15</v>
      </c>
      <c r="P982" s="11">
        <f t="shared" si="91"/>
        <v>47.94</v>
      </c>
      <c r="Q982" s="4" t="str">
        <f t="shared" si="92"/>
        <v>technology</v>
      </c>
      <c r="R982" s="1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0">
        <f t="shared" si="90"/>
        <v>0</v>
      </c>
      <c r="P983" s="11">
        <f t="shared" si="91"/>
        <v>2.75</v>
      </c>
      <c r="Q983" s="4" t="str">
        <f t="shared" si="92"/>
        <v>technology</v>
      </c>
      <c r="R983" s="12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0">
        <f t="shared" si="90"/>
        <v>0</v>
      </c>
      <c r="P984" s="11">
        <f t="shared" si="91"/>
        <v>1</v>
      </c>
      <c r="Q984" s="4" t="str">
        <f t="shared" si="92"/>
        <v>technology</v>
      </c>
      <c r="R984" s="12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0">
        <f t="shared" si="90"/>
        <v>30</v>
      </c>
      <c r="P985" s="11">
        <f t="shared" si="91"/>
        <v>171.79</v>
      </c>
      <c r="Q985" s="4" t="str">
        <f t="shared" si="92"/>
        <v>technology</v>
      </c>
      <c r="R985" s="12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0">
        <f t="shared" si="90"/>
        <v>1</v>
      </c>
      <c r="P986" s="11">
        <f t="shared" si="91"/>
        <v>35.33</v>
      </c>
      <c r="Q986" s="4" t="str">
        <f t="shared" si="92"/>
        <v>technology</v>
      </c>
      <c r="R986" s="12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0">
        <f t="shared" si="90"/>
        <v>6</v>
      </c>
      <c r="P987" s="11">
        <f t="shared" si="91"/>
        <v>82.09</v>
      </c>
      <c r="Q987" s="4" t="str">
        <f t="shared" si="92"/>
        <v>technology</v>
      </c>
      <c r="R987" s="12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0">
        <f t="shared" si="90"/>
        <v>13</v>
      </c>
      <c r="P988" s="11">
        <f t="shared" si="91"/>
        <v>110.87</v>
      </c>
      <c r="Q988" s="4" t="str">
        <f t="shared" si="92"/>
        <v>technology</v>
      </c>
      <c r="R988" s="12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0">
        <f t="shared" si="90"/>
        <v>13</v>
      </c>
      <c r="P989" s="11">
        <f t="shared" si="91"/>
        <v>161.22</v>
      </c>
      <c r="Q989" s="4" t="str">
        <f t="shared" si="92"/>
        <v>technology</v>
      </c>
      <c r="R989" s="12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0">
        <f t="shared" si="90"/>
        <v>0</v>
      </c>
      <c r="P990" s="11">
        <f t="shared" si="91"/>
        <v>0</v>
      </c>
      <c r="Q990" s="4" t="str">
        <f t="shared" si="92"/>
        <v>technology</v>
      </c>
      <c r="R990" s="12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0">
        <f t="shared" si="90"/>
        <v>17</v>
      </c>
      <c r="P991" s="11">
        <f t="shared" si="91"/>
        <v>52.41</v>
      </c>
      <c r="Q991" s="4" t="str">
        <f t="shared" si="92"/>
        <v>technology</v>
      </c>
      <c r="R991" s="12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0">
        <f t="shared" si="90"/>
        <v>0</v>
      </c>
      <c r="P992" s="11">
        <f t="shared" si="91"/>
        <v>13</v>
      </c>
      <c r="Q992" s="4" t="str">
        <f t="shared" si="92"/>
        <v>technology</v>
      </c>
      <c r="R992" s="1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0">
        <f t="shared" si="90"/>
        <v>4</v>
      </c>
      <c r="P993" s="11">
        <f t="shared" si="91"/>
        <v>30.29</v>
      </c>
      <c r="Q993" s="4" t="str">
        <f t="shared" si="92"/>
        <v>technology</v>
      </c>
      <c r="R993" s="12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0">
        <f t="shared" si="90"/>
        <v>0</v>
      </c>
      <c r="P994" s="11">
        <f t="shared" si="91"/>
        <v>116.75</v>
      </c>
      <c r="Q994" s="4" t="str">
        <f t="shared" si="92"/>
        <v>technology</v>
      </c>
      <c r="R994" s="12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0">
        <f t="shared" si="90"/>
        <v>25</v>
      </c>
      <c r="P995" s="11">
        <f t="shared" si="91"/>
        <v>89.6</v>
      </c>
      <c r="Q995" s="4" t="str">
        <f t="shared" si="92"/>
        <v>technology</v>
      </c>
      <c r="R995" s="12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0">
        <f t="shared" si="90"/>
        <v>2</v>
      </c>
      <c r="P996" s="11">
        <f t="shared" si="91"/>
        <v>424.45</v>
      </c>
      <c r="Q996" s="4" t="str">
        <f t="shared" si="92"/>
        <v>technology</v>
      </c>
      <c r="R996" s="12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0">
        <f t="shared" si="90"/>
        <v>7</v>
      </c>
      <c r="P997" s="11">
        <f t="shared" si="91"/>
        <v>80.67</v>
      </c>
      <c r="Q997" s="4" t="str">
        <f t="shared" si="92"/>
        <v>technology</v>
      </c>
      <c r="R997" s="12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0">
        <f t="shared" si="90"/>
        <v>2</v>
      </c>
      <c r="P998" s="11">
        <f t="shared" si="91"/>
        <v>13</v>
      </c>
      <c r="Q998" s="4" t="str">
        <f t="shared" si="92"/>
        <v>technology</v>
      </c>
      <c r="R998" s="12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0">
        <f t="shared" si="90"/>
        <v>1</v>
      </c>
      <c r="P999" s="11">
        <f t="shared" si="91"/>
        <v>8.1300000000000008</v>
      </c>
      <c r="Q999" s="4" t="str">
        <f t="shared" si="92"/>
        <v>technology</v>
      </c>
      <c r="R999" s="12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0">
        <f t="shared" si="90"/>
        <v>59</v>
      </c>
      <c r="P1000" s="11">
        <f t="shared" si="91"/>
        <v>153.43</v>
      </c>
      <c r="Q1000" s="4" t="str">
        <f t="shared" si="92"/>
        <v>technology</v>
      </c>
      <c r="R1000" s="12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0">
        <f t="shared" si="90"/>
        <v>8</v>
      </c>
      <c r="P1001" s="11">
        <f t="shared" si="91"/>
        <v>292.08</v>
      </c>
      <c r="Q1001" s="4" t="str">
        <f t="shared" si="92"/>
        <v>technology</v>
      </c>
      <c r="R1001" s="12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0">
        <f t="shared" si="90"/>
        <v>2</v>
      </c>
      <c r="P1002" s="11">
        <f t="shared" si="91"/>
        <v>3304</v>
      </c>
      <c r="Q1002" s="4" t="str">
        <f t="shared" si="92"/>
        <v>technology</v>
      </c>
      <c r="R1002" s="1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0">
        <f t="shared" si="90"/>
        <v>104</v>
      </c>
      <c r="P1003" s="11">
        <f t="shared" si="91"/>
        <v>1300</v>
      </c>
      <c r="Q1003" s="4" t="str">
        <f t="shared" si="92"/>
        <v>technology</v>
      </c>
      <c r="R1003" s="12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0">
        <f t="shared" si="90"/>
        <v>30</v>
      </c>
      <c r="P1004" s="11">
        <f t="shared" si="91"/>
        <v>134.55000000000001</v>
      </c>
      <c r="Q1004" s="4" t="str">
        <f t="shared" si="92"/>
        <v>technology</v>
      </c>
      <c r="R1004" s="12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0">
        <f t="shared" si="90"/>
        <v>16</v>
      </c>
      <c r="P1005" s="11">
        <f t="shared" si="91"/>
        <v>214.07</v>
      </c>
      <c r="Q1005" s="4" t="str">
        <f t="shared" si="92"/>
        <v>technology</v>
      </c>
      <c r="R1005" s="12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0">
        <f t="shared" si="90"/>
        <v>82</v>
      </c>
      <c r="P1006" s="11">
        <f t="shared" si="91"/>
        <v>216.34</v>
      </c>
      <c r="Q1006" s="4" t="str">
        <f t="shared" si="92"/>
        <v>technology</v>
      </c>
      <c r="R1006" s="12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0">
        <f t="shared" si="90"/>
        <v>75</v>
      </c>
      <c r="P1007" s="11">
        <f t="shared" si="91"/>
        <v>932.31</v>
      </c>
      <c r="Q1007" s="4" t="str">
        <f t="shared" si="92"/>
        <v>technology</v>
      </c>
      <c r="R1007" s="12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0">
        <f t="shared" si="90"/>
        <v>6</v>
      </c>
      <c r="P1008" s="11">
        <f t="shared" si="91"/>
        <v>29.25</v>
      </c>
      <c r="Q1008" s="4" t="str">
        <f t="shared" si="92"/>
        <v>technology</v>
      </c>
      <c r="R1008" s="12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0">
        <f t="shared" si="90"/>
        <v>44</v>
      </c>
      <c r="P1009" s="11">
        <f t="shared" si="91"/>
        <v>174.95</v>
      </c>
      <c r="Q1009" s="4" t="str">
        <f t="shared" si="92"/>
        <v>technology</v>
      </c>
      <c r="R1009" s="12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0">
        <f t="shared" si="90"/>
        <v>0</v>
      </c>
      <c r="P1010" s="11">
        <f t="shared" si="91"/>
        <v>250</v>
      </c>
      <c r="Q1010" s="4" t="str">
        <f t="shared" si="92"/>
        <v>technology</v>
      </c>
      <c r="R1010" s="12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0">
        <f t="shared" si="90"/>
        <v>13</v>
      </c>
      <c r="P1011" s="11">
        <f t="shared" si="91"/>
        <v>65</v>
      </c>
      <c r="Q1011" s="4" t="str">
        <f t="shared" si="92"/>
        <v>technology</v>
      </c>
      <c r="R1011" s="12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0">
        <f t="shared" si="90"/>
        <v>0</v>
      </c>
      <c r="P1012" s="11">
        <f t="shared" si="91"/>
        <v>55</v>
      </c>
      <c r="Q1012" s="4" t="str">
        <f t="shared" si="92"/>
        <v>technology</v>
      </c>
      <c r="R1012" s="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0">
        <f t="shared" si="90"/>
        <v>0</v>
      </c>
      <c r="P1013" s="11">
        <f t="shared" si="91"/>
        <v>75</v>
      </c>
      <c r="Q1013" s="4" t="str">
        <f t="shared" si="92"/>
        <v>technology</v>
      </c>
      <c r="R1013" s="12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0">
        <f t="shared" si="90"/>
        <v>21535</v>
      </c>
      <c r="P1014" s="11">
        <f t="shared" si="91"/>
        <v>1389.36</v>
      </c>
      <c r="Q1014" s="4" t="str">
        <f t="shared" si="92"/>
        <v>technology</v>
      </c>
      <c r="R1014" s="12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0">
        <f t="shared" si="90"/>
        <v>35</v>
      </c>
      <c r="P1015" s="11">
        <f t="shared" si="91"/>
        <v>95.91</v>
      </c>
      <c r="Q1015" s="4" t="str">
        <f t="shared" si="92"/>
        <v>technology</v>
      </c>
      <c r="R1015" s="12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0">
        <f t="shared" si="90"/>
        <v>31</v>
      </c>
      <c r="P1016" s="11">
        <f t="shared" si="91"/>
        <v>191.25</v>
      </c>
      <c r="Q1016" s="4" t="str">
        <f t="shared" si="92"/>
        <v>technology</v>
      </c>
      <c r="R1016" s="12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0">
        <f t="shared" si="90"/>
        <v>3</v>
      </c>
      <c r="P1017" s="11">
        <f t="shared" si="91"/>
        <v>40</v>
      </c>
      <c r="Q1017" s="4" t="str">
        <f t="shared" si="92"/>
        <v>technology</v>
      </c>
      <c r="R1017" s="12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0">
        <f t="shared" si="90"/>
        <v>3</v>
      </c>
      <c r="P1018" s="11">
        <f t="shared" si="91"/>
        <v>74.790000000000006</v>
      </c>
      <c r="Q1018" s="4" t="str">
        <f t="shared" si="92"/>
        <v>technology</v>
      </c>
      <c r="R1018" s="12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0">
        <f t="shared" si="90"/>
        <v>23</v>
      </c>
      <c r="P1019" s="11">
        <f t="shared" si="91"/>
        <v>161.12</v>
      </c>
      <c r="Q1019" s="4" t="str">
        <f t="shared" si="92"/>
        <v>technology</v>
      </c>
      <c r="R1019" s="12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0">
        <f t="shared" si="90"/>
        <v>3</v>
      </c>
      <c r="P1020" s="11">
        <f t="shared" si="91"/>
        <v>88.71</v>
      </c>
      <c r="Q1020" s="4" t="str">
        <f t="shared" si="92"/>
        <v>technology</v>
      </c>
      <c r="R1020" s="12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0">
        <f t="shared" si="90"/>
        <v>47</v>
      </c>
      <c r="P1021" s="11">
        <f t="shared" si="91"/>
        <v>53.25</v>
      </c>
      <c r="Q1021" s="4" t="str">
        <f t="shared" si="92"/>
        <v>technology</v>
      </c>
      <c r="R1021" s="12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0">
        <f t="shared" si="90"/>
        <v>206</v>
      </c>
      <c r="P1022" s="11">
        <f t="shared" si="91"/>
        <v>106.2</v>
      </c>
      <c r="Q1022" s="4" t="str">
        <f t="shared" si="92"/>
        <v>music</v>
      </c>
      <c r="R1022" s="1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0">
        <f t="shared" si="90"/>
        <v>352</v>
      </c>
      <c r="P1023" s="11">
        <f t="shared" si="91"/>
        <v>22.08</v>
      </c>
      <c r="Q1023" s="4" t="str">
        <f t="shared" si="92"/>
        <v>music</v>
      </c>
      <c r="R1023" s="12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0">
        <f t="shared" si="90"/>
        <v>115</v>
      </c>
      <c r="P1024" s="11">
        <f t="shared" si="91"/>
        <v>31.05</v>
      </c>
      <c r="Q1024" s="4" t="str">
        <f t="shared" si="92"/>
        <v>music</v>
      </c>
      <c r="R1024" s="12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0">
        <f t="shared" si="90"/>
        <v>237</v>
      </c>
      <c r="P1025" s="11">
        <f t="shared" si="91"/>
        <v>36.21</v>
      </c>
      <c r="Q1025" s="4" t="str">
        <f t="shared" si="92"/>
        <v>music</v>
      </c>
      <c r="R1025" s="12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0">
        <f t="shared" ref="O1026:O1089" si="96">ROUND((E1026/D1026)*100,0)</f>
        <v>119</v>
      </c>
      <c r="P1026" s="11">
        <f t="shared" si="91"/>
        <v>388.98</v>
      </c>
      <c r="Q1026" s="4" t="str">
        <f t="shared" si="92"/>
        <v>music</v>
      </c>
      <c r="R1026" s="12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0">
        <f t="shared" si="96"/>
        <v>110</v>
      </c>
      <c r="P1027" s="11">
        <f t="shared" ref="P1027:P1090" si="97">IFERROR(ROUND((E1027/L1027),2),0)</f>
        <v>71.849999999999994</v>
      </c>
      <c r="Q1027" s="4" t="str">
        <f t="shared" ref="Q1027:Q1090" si="98">MID(N1027,1,FIND("/",N1027,1)-1)</f>
        <v>music</v>
      </c>
      <c r="R1027" s="12" t="str">
        <f t="shared" ref="R1027:R1090" si="99">RIGHT(N1027,(LEN(N1027)-FIND("/",N1027,1)))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0">
        <f t="shared" si="96"/>
        <v>100</v>
      </c>
      <c r="P1028" s="11">
        <f t="shared" si="97"/>
        <v>57.38</v>
      </c>
      <c r="Q1028" s="4" t="str">
        <f t="shared" si="98"/>
        <v>music</v>
      </c>
      <c r="R1028" s="12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0">
        <f t="shared" si="96"/>
        <v>103</v>
      </c>
      <c r="P1029" s="11">
        <f t="shared" si="97"/>
        <v>69.67</v>
      </c>
      <c r="Q1029" s="4" t="str">
        <f t="shared" si="98"/>
        <v>music</v>
      </c>
      <c r="R1029" s="12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0">
        <f t="shared" si="96"/>
        <v>117</v>
      </c>
      <c r="P1030" s="11">
        <f t="shared" si="97"/>
        <v>45.99</v>
      </c>
      <c r="Q1030" s="4" t="str">
        <f t="shared" si="98"/>
        <v>music</v>
      </c>
      <c r="R1030" s="12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0">
        <f t="shared" si="96"/>
        <v>112</v>
      </c>
      <c r="P1031" s="11">
        <f t="shared" si="97"/>
        <v>79.260000000000005</v>
      </c>
      <c r="Q1031" s="4" t="str">
        <f t="shared" si="98"/>
        <v>music</v>
      </c>
      <c r="R1031" s="12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0">
        <f t="shared" si="96"/>
        <v>342</v>
      </c>
      <c r="P1032" s="11">
        <f t="shared" si="97"/>
        <v>43.03</v>
      </c>
      <c r="Q1032" s="4" t="str">
        <f t="shared" si="98"/>
        <v>music</v>
      </c>
      <c r="R1032" s="1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0">
        <f t="shared" si="96"/>
        <v>107</v>
      </c>
      <c r="P1033" s="11">
        <f t="shared" si="97"/>
        <v>108.48</v>
      </c>
      <c r="Q1033" s="4" t="str">
        <f t="shared" si="98"/>
        <v>music</v>
      </c>
      <c r="R1033" s="12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ht="15.7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0">
        <f t="shared" si="96"/>
        <v>108</v>
      </c>
      <c r="P1034" s="11">
        <f t="shared" si="97"/>
        <v>61.03</v>
      </c>
      <c r="Q1034" s="4" t="str">
        <f t="shared" si="98"/>
        <v>music</v>
      </c>
      <c r="R1034" s="12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0">
        <f t="shared" si="96"/>
        <v>103</v>
      </c>
      <c r="P1035" s="11">
        <f t="shared" si="97"/>
        <v>50.59</v>
      </c>
      <c r="Q1035" s="4" t="str">
        <f t="shared" si="98"/>
        <v>music</v>
      </c>
      <c r="R1035" s="12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0">
        <f t="shared" si="96"/>
        <v>130</v>
      </c>
      <c r="P1036" s="11">
        <f t="shared" si="97"/>
        <v>39.159999999999997</v>
      </c>
      <c r="Q1036" s="4" t="str">
        <f t="shared" si="98"/>
        <v>music</v>
      </c>
      <c r="R1036" s="12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0">
        <f t="shared" si="96"/>
        <v>108</v>
      </c>
      <c r="P1037" s="11">
        <f t="shared" si="97"/>
        <v>65.16</v>
      </c>
      <c r="Q1037" s="4" t="str">
        <f t="shared" si="98"/>
        <v>music</v>
      </c>
      <c r="R1037" s="12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0">
        <f t="shared" si="96"/>
        <v>112</v>
      </c>
      <c r="P1038" s="11">
        <f t="shared" si="97"/>
        <v>23.96</v>
      </c>
      <c r="Q1038" s="4" t="str">
        <f t="shared" si="98"/>
        <v>music</v>
      </c>
      <c r="R1038" s="12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0">
        <f t="shared" si="96"/>
        <v>102</v>
      </c>
      <c r="P1039" s="11">
        <f t="shared" si="97"/>
        <v>48.62</v>
      </c>
      <c r="Q1039" s="4" t="str">
        <f t="shared" si="98"/>
        <v>music</v>
      </c>
      <c r="R1039" s="12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0">
        <f t="shared" si="96"/>
        <v>145</v>
      </c>
      <c r="P1040" s="11">
        <f t="shared" si="97"/>
        <v>35.74</v>
      </c>
      <c r="Q1040" s="4" t="str">
        <f t="shared" si="98"/>
        <v>music</v>
      </c>
      <c r="R1040" s="12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0">
        <f t="shared" si="96"/>
        <v>128</v>
      </c>
      <c r="P1041" s="11">
        <f t="shared" si="97"/>
        <v>21.37</v>
      </c>
      <c r="Q1041" s="4" t="str">
        <f t="shared" si="98"/>
        <v>music</v>
      </c>
      <c r="R1041" s="12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0">
        <f t="shared" si="96"/>
        <v>0</v>
      </c>
      <c r="P1042" s="11">
        <f t="shared" si="97"/>
        <v>250</v>
      </c>
      <c r="Q1042" s="4" t="str">
        <f t="shared" si="98"/>
        <v>journalism</v>
      </c>
      <c r="R1042" s="1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0">
        <f t="shared" si="96"/>
        <v>0</v>
      </c>
      <c r="P1043" s="11">
        <f t="shared" si="97"/>
        <v>0</v>
      </c>
      <c r="Q1043" s="4" t="str">
        <f t="shared" si="98"/>
        <v>journalism</v>
      </c>
      <c r="R1043" s="12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0">
        <f t="shared" si="96"/>
        <v>2</v>
      </c>
      <c r="P1044" s="11">
        <f t="shared" si="97"/>
        <v>10</v>
      </c>
      <c r="Q1044" s="4" t="str">
        <f t="shared" si="98"/>
        <v>journalism</v>
      </c>
      <c r="R1044" s="12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0">
        <f t="shared" si="96"/>
        <v>9</v>
      </c>
      <c r="P1045" s="11">
        <f t="shared" si="97"/>
        <v>29.24</v>
      </c>
      <c r="Q1045" s="4" t="str">
        <f t="shared" si="98"/>
        <v>journalism</v>
      </c>
      <c r="R1045" s="12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0">
        <f t="shared" si="96"/>
        <v>0</v>
      </c>
      <c r="P1046" s="11">
        <f t="shared" si="97"/>
        <v>3</v>
      </c>
      <c r="Q1046" s="4" t="str">
        <f t="shared" si="98"/>
        <v>journalism</v>
      </c>
      <c r="R1046" s="12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0">
        <f t="shared" si="96"/>
        <v>3</v>
      </c>
      <c r="P1047" s="11">
        <f t="shared" si="97"/>
        <v>33.25</v>
      </c>
      <c r="Q1047" s="4" t="str">
        <f t="shared" si="98"/>
        <v>journalism</v>
      </c>
      <c r="R1047" s="12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0">
        <f t="shared" si="96"/>
        <v>0</v>
      </c>
      <c r="P1048" s="11">
        <f t="shared" si="97"/>
        <v>0</v>
      </c>
      <c r="Q1048" s="4" t="str">
        <f t="shared" si="98"/>
        <v>journalism</v>
      </c>
      <c r="R1048" s="12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0">
        <f t="shared" si="96"/>
        <v>0</v>
      </c>
      <c r="P1049" s="11">
        <f t="shared" si="97"/>
        <v>1</v>
      </c>
      <c r="Q1049" s="4" t="str">
        <f t="shared" si="98"/>
        <v>journalism</v>
      </c>
      <c r="R1049" s="12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0">
        <f t="shared" si="96"/>
        <v>1</v>
      </c>
      <c r="P1050" s="11">
        <f t="shared" si="97"/>
        <v>53</v>
      </c>
      <c r="Q1050" s="4" t="str">
        <f t="shared" si="98"/>
        <v>journalism</v>
      </c>
      <c r="R1050" s="12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0">
        <f t="shared" si="96"/>
        <v>0</v>
      </c>
      <c r="P1051" s="11">
        <f t="shared" si="97"/>
        <v>0</v>
      </c>
      <c r="Q1051" s="4" t="str">
        <f t="shared" si="98"/>
        <v>journalism</v>
      </c>
      <c r="R1051" s="12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0">
        <f t="shared" si="96"/>
        <v>0</v>
      </c>
      <c r="P1052" s="11">
        <f t="shared" si="97"/>
        <v>0</v>
      </c>
      <c r="Q1052" s="4" t="str">
        <f t="shared" si="98"/>
        <v>journalism</v>
      </c>
      <c r="R1052" s="1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0">
        <f t="shared" si="96"/>
        <v>0</v>
      </c>
      <c r="P1053" s="11">
        <f t="shared" si="97"/>
        <v>0</v>
      </c>
      <c r="Q1053" s="4" t="str">
        <f t="shared" si="98"/>
        <v>journalism</v>
      </c>
      <c r="R1053" s="12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0">
        <f t="shared" si="96"/>
        <v>0</v>
      </c>
      <c r="P1054" s="11">
        <f t="shared" si="97"/>
        <v>0</v>
      </c>
      <c r="Q1054" s="4" t="str">
        <f t="shared" si="98"/>
        <v>journalism</v>
      </c>
      <c r="R1054" s="12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0">
        <f t="shared" si="96"/>
        <v>1</v>
      </c>
      <c r="P1055" s="11">
        <f t="shared" si="97"/>
        <v>15</v>
      </c>
      <c r="Q1055" s="4" t="str">
        <f t="shared" si="98"/>
        <v>journalism</v>
      </c>
      <c r="R1055" s="12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0">
        <f t="shared" si="96"/>
        <v>0</v>
      </c>
      <c r="P1056" s="11">
        <f t="shared" si="97"/>
        <v>0</v>
      </c>
      <c r="Q1056" s="4" t="str">
        <f t="shared" si="98"/>
        <v>journalism</v>
      </c>
      <c r="R1056" s="12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0">
        <f t="shared" si="96"/>
        <v>0</v>
      </c>
      <c r="P1057" s="11">
        <f t="shared" si="97"/>
        <v>0</v>
      </c>
      <c r="Q1057" s="4" t="str">
        <f t="shared" si="98"/>
        <v>journalism</v>
      </c>
      <c r="R1057" s="12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0">
        <f t="shared" si="96"/>
        <v>0</v>
      </c>
      <c r="P1058" s="11">
        <f t="shared" si="97"/>
        <v>0</v>
      </c>
      <c r="Q1058" s="4" t="str">
        <f t="shared" si="98"/>
        <v>journalism</v>
      </c>
      <c r="R1058" s="12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0">
        <f t="shared" si="96"/>
        <v>0</v>
      </c>
      <c r="P1059" s="11">
        <f t="shared" si="97"/>
        <v>0</v>
      </c>
      <c r="Q1059" s="4" t="str">
        <f t="shared" si="98"/>
        <v>journalism</v>
      </c>
      <c r="R1059" s="12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0">
        <f t="shared" si="96"/>
        <v>0</v>
      </c>
      <c r="P1060" s="11">
        <f t="shared" si="97"/>
        <v>0</v>
      </c>
      <c r="Q1060" s="4" t="str">
        <f t="shared" si="98"/>
        <v>journalism</v>
      </c>
      <c r="R1060" s="12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0">
        <f t="shared" si="96"/>
        <v>0</v>
      </c>
      <c r="P1061" s="11">
        <f t="shared" si="97"/>
        <v>0</v>
      </c>
      <c r="Q1061" s="4" t="str">
        <f t="shared" si="98"/>
        <v>journalism</v>
      </c>
      <c r="R1061" s="12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0">
        <f t="shared" si="96"/>
        <v>1</v>
      </c>
      <c r="P1062" s="11">
        <f t="shared" si="97"/>
        <v>50</v>
      </c>
      <c r="Q1062" s="4" t="str">
        <f t="shared" si="98"/>
        <v>journalism</v>
      </c>
      <c r="R1062" s="1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0">
        <f t="shared" si="96"/>
        <v>0</v>
      </c>
      <c r="P1063" s="11">
        <f t="shared" si="97"/>
        <v>0</v>
      </c>
      <c r="Q1063" s="4" t="str">
        <f t="shared" si="98"/>
        <v>journalism</v>
      </c>
      <c r="R1063" s="12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0">
        <f t="shared" si="96"/>
        <v>95</v>
      </c>
      <c r="P1064" s="11">
        <f t="shared" si="97"/>
        <v>47.5</v>
      </c>
      <c r="Q1064" s="4" t="str">
        <f t="shared" si="98"/>
        <v>journalism</v>
      </c>
      <c r="R1064" s="12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0">
        <f t="shared" si="96"/>
        <v>0</v>
      </c>
      <c r="P1065" s="11">
        <f t="shared" si="97"/>
        <v>0</v>
      </c>
      <c r="Q1065" s="4" t="str">
        <f t="shared" si="98"/>
        <v>journalism</v>
      </c>
      <c r="R1065" s="12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0">
        <f t="shared" si="96"/>
        <v>9</v>
      </c>
      <c r="P1066" s="11">
        <f t="shared" si="97"/>
        <v>65.67</v>
      </c>
      <c r="Q1066" s="4" t="str">
        <f t="shared" si="98"/>
        <v>games</v>
      </c>
      <c r="R1066" s="12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0">
        <f t="shared" si="96"/>
        <v>3</v>
      </c>
      <c r="P1067" s="11">
        <f t="shared" si="97"/>
        <v>16.2</v>
      </c>
      <c r="Q1067" s="4" t="str">
        <f t="shared" si="98"/>
        <v>games</v>
      </c>
      <c r="R1067" s="12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0">
        <f t="shared" si="96"/>
        <v>3</v>
      </c>
      <c r="P1068" s="11">
        <f t="shared" si="97"/>
        <v>34.130000000000003</v>
      </c>
      <c r="Q1068" s="4" t="str">
        <f t="shared" si="98"/>
        <v>games</v>
      </c>
      <c r="R1068" s="12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0">
        <f t="shared" si="96"/>
        <v>26</v>
      </c>
      <c r="P1069" s="11">
        <f t="shared" si="97"/>
        <v>13</v>
      </c>
      <c r="Q1069" s="4" t="str">
        <f t="shared" si="98"/>
        <v>games</v>
      </c>
      <c r="R1069" s="12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0">
        <f t="shared" si="96"/>
        <v>0</v>
      </c>
      <c r="P1070" s="11">
        <f t="shared" si="97"/>
        <v>11.25</v>
      </c>
      <c r="Q1070" s="4" t="str">
        <f t="shared" si="98"/>
        <v>games</v>
      </c>
      <c r="R1070" s="12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0">
        <f t="shared" si="96"/>
        <v>39</v>
      </c>
      <c r="P1071" s="11">
        <f t="shared" si="97"/>
        <v>40.479999999999997</v>
      </c>
      <c r="Q1071" s="4" t="str">
        <f t="shared" si="98"/>
        <v>games</v>
      </c>
      <c r="R1071" s="12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0">
        <f t="shared" si="96"/>
        <v>1</v>
      </c>
      <c r="P1072" s="11">
        <f t="shared" si="97"/>
        <v>35</v>
      </c>
      <c r="Q1072" s="4" t="str">
        <f t="shared" si="98"/>
        <v>games</v>
      </c>
      <c r="R1072" s="1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0">
        <f t="shared" si="96"/>
        <v>0</v>
      </c>
      <c r="P1073" s="11">
        <f t="shared" si="97"/>
        <v>0</v>
      </c>
      <c r="Q1073" s="4" t="str">
        <f t="shared" si="98"/>
        <v>games</v>
      </c>
      <c r="R1073" s="12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0">
        <f t="shared" si="96"/>
        <v>0</v>
      </c>
      <c r="P1074" s="11">
        <f t="shared" si="97"/>
        <v>12.75</v>
      </c>
      <c r="Q1074" s="4" t="str">
        <f t="shared" si="98"/>
        <v>games</v>
      </c>
      <c r="R1074" s="12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0">
        <f t="shared" si="96"/>
        <v>1</v>
      </c>
      <c r="P1075" s="11">
        <f t="shared" si="97"/>
        <v>10</v>
      </c>
      <c r="Q1075" s="4" t="str">
        <f t="shared" si="98"/>
        <v>games</v>
      </c>
      <c r="R1075" s="12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0">
        <f t="shared" si="96"/>
        <v>6</v>
      </c>
      <c r="P1076" s="11">
        <f t="shared" si="97"/>
        <v>113.57</v>
      </c>
      <c r="Q1076" s="4" t="str">
        <f t="shared" si="98"/>
        <v>games</v>
      </c>
      <c r="R1076" s="12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0">
        <f t="shared" si="96"/>
        <v>5</v>
      </c>
      <c r="P1077" s="11">
        <f t="shared" si="97"/>
        <v>15</v>
      </c>
      <c r="Q1077" s="4" t="str">
        <f t="shared" si="98"/>
        <v>games</v>
      </c>
      <c r="R1077" s="12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0">
        <f t="shared" si="96"/>
        <v>63</v>
      </c>
      <c r="P1078" s="11">
        <f t="shared" si="97"/>
        <v>48.28</v>
      </c>
      <c r="Q1078" s="4" t="str">
        <f t="shared" si="98"/>
        <v>games</v>
      </c>
      <c r="R1078" s="12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0">
        <f t="shared" si="96"/>
        <v>29</v>
      </c>
      <c r="P1079" s="11">
        <f t="shared" si="97"/>
        <v>43.98</v>
      </c>
      <c r="Q1079" s="4" t="str">
        <f t="shared" si="98"/>
        <v>games</v>
      </c>
      <c r="R1079" s="12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0">
        <f t="shared" si="96"/>
        <v>8</v>
      </c>
      <c r="P1080" s="11">
        <f t="shared" si="97"/>
        <v>9</v>
      </c>
      <c r="Q1080" s="4" t="str">
        <f t="shared" si="98"/>
        <v>games</v>
      </c>
      <c r="R1080" s="12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0">
        <f t="shared" si="96"/>
        <v>3</v>
      </c>
      <c r="P1081" s="11">
        <f t="shared" si="97"/>
        <v>37.67</v>
      </c>
      <c r="Q1081" s="4" t="str">
        <f t="shared" si="98"/>
        <v>games</v>
      </c>
      <c r="R1081" s="12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0">
        <f t="shared" si="96"/>
        <v>9</v>
      </c>
      <c r="P1082" s="11">
        <f t="shared" si="97"/>
        <v>18.579999999999998</v>
      </c>
      <c r="Q1082" s="4" t="str">
        <f t="shared" si="98"/>
        <v>games</v>
      </c>
      <c r="R1082" s="1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0">
        <f t="shared" si="96"/>
        <v>0</v>
      </c>
      <c r="P1083" s="11">
        <f t="shared" si="97"/>
        <v>3</v>
      </c>
      <c r="Q1083" s="4" t="str">
        <f t="shared" si="98"/>
        <v>games</v>
      </c>
      <c r="R1083" s="12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0">
        <f t="shared" si="96"/>
        <v>1</v>
      </c>
      <c r="P1084" s="11">
        <f t="shared" si="97"/>
        <v>18.670000000000002</v>
      </c>
      <c r="Q1084" s="4" t="str">
        <f t="shared" si="98"/>
        <v>games</v>
      </c>
      <c r="R1084" s="12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0">
        <f t="shared" si="96"/>
        <v>1</v>
      </c>
      <c r="P1085" s="11">
        <f t="shared" si="97"/>
        <v>410</v>
      </c>
      <c r="Q1085" s="4" t="str">
        <f t="shared" si="98"/>
        <v>games</v>
      </c>
      <c r="R1085" s="12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ht="15.7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0">
        <f t="shared" si="96"/>
        <v>0</v>
      </c>
      <c r="P1086" s="11">
        <f t="shared" si="97"/>
        <v>0</v>
      </c>
      <c r="Q1086" s="4" t="str">
        <f t="shared" si="98"/>
        <v>games</v>
      </c>
      <c r="R1086" s="12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0">
        <f t="shared" si="96"/>
        <v>3</v>
      </c>
      <c r="P1087" s="11">
        <f t="shared" si="97"/>
        <v>114</v>
      </c>
      <c r="Q1087" s="4" t="str">
        <f t="shared" si="98"/>
        <v>games</v>
      </c>
      <c r="R1087" s="12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0">
        <f t="shared" si="96"/>
        <v>0</v>
      </c>
      <c r="P1088" s="11">
        <f t="shared" si="97"/>
        <v>7.5</v>
      </c>
      <c r="Q1088" s="4" t="str">
        <f t="shared" si="98"/>
        <v>games</v>
      </c>
      <c r="R1088" s="12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0">
        <f t="shared" si="96"/>
        <v>0</v>
      </c>
      <c r="P1089" s="11">
        <f t="shared" si="97"/>
        <v>0</v>
      </c>
      <c r="Q1089" s="4" t="str">
        <f t="shared" si="98"/>
        <v>games</v>
      </c>
      <c r="R1089" s="12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0">
        <f t="shared" ref="O1090:O1153" si="102">ROUND((E1090/D1090)*100,0)</f>
        <v>14</v>
      </c>
      <c r="P1090" s="11">
        <f t="shared" si="97"/>
        <v>43.42</v>
      </c>
      <c r="Q1090" s="4" t="str">
        <f t="shared" si="98"/>
        <v>games</v>
      </c>
      <c r="R1090" s="12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0">
        <f t="shared" si="102"/>
        <v>8</v>
      </c>
      <c r="P1091" s="11">
        <f t="shared" ref="P1091:P1154" si="103">IFERROR(ROUND((E1091/L1091),2),0)</f>
        <v>23.96</v>
      </c>
      <c r="Q1091" s="4" t="str">
        <f t="shared" ref="Q1091:Q1154" si="104">MID(N1091,1,FIND("/",N1091,1)-1)</f>
        <v>games</v>
      </c>
      <c r="R1091" s="12" t="str">
        <f t="shared" ref="R1091:R1154" si="105">RIGHT(N1091,(LEN(N1091)-FIND("/",N1091,1)))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0">
        <f t="shared" si="102"/>
        <v>0</v>
      </c>
      <c r="P1092" s="11">
        <f t="shared" si="103"/>
        <v>5</v>
      </c>
      <c r="Q1092" s="4" t="str">
        <f t="shared" si="104"/>
        <v>games</v>
      </c>
      <c r="R1092" s="1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0">
        <f t="shared" si="102"/>
        <v>13</v>
      </c>
      <c r="P1093" s="11">
        <f t="shared" si="103"/>
        <v>12.5</v>
      </c>
      <c r="Q1093" s="4" t="str">
        <f t="shared" si="104"/>
        <v>games</v>
      </c>
      <c r="R1093" s="12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0">
        <f t="shared" si="102"/>
        <v>1</v>
      </c>
      <c r="P1094" s="11">
        <f t="shared" si="103"/>
        <v>3</v>
      </c>
      <c r="Q1094" s="4" t="str">
        <f t="shared" si="104"/>
        <v>games</v>
      </c>
      <c r="R1094" s="12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0">
        <f t="shared" si="102"/>
        <v>14</v>
      </c>
      <c r="P1095" s="11">
        <f t="shared" si="103"/>
        <v>10.56</v>
      </c>
      <c r="Q1095" s="4" t="str">
        <f t="shared" si="104"/>
        <v>games</v>
      </c>
      <c r="R1095" s="12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0">
        <f t="shared" si="102"/>
        <v>18</v>
      </c>
      <c r="P1096" s="11">
        <f t="shared" si="103"/>
        <v>122</v>
      </c>
      <c r="Q1096" s="4" t="str">
        <f t="shared" si="104"/>
        <v>games</v>
      </c>
      <c r="R1096" s="12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0">
        <f t="shared" si="102"/>
        <v>5</v>
      </c>
      <c r="P1097" s="11">
        <f t="shared" si="103"/>
        <v>267.81</v>
      </c>
      <c r="Q1097" s="4" t="str">
        <f t="shared" si="104"/>
        <v>games</v>
      </c>
      <c r="R1097" s="12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0">
        <f t="shared" si="102"/>
        <v>18</v>
      </c>
      <c r="P1098" s="11">
        <f t="shared" si="103"/>
        <v>74.209999999999994</v>
      </c>
      <c r="Q1098" s="4" t="str">
        <f t="shared" si="104"/>
        <v>games</v>
      </c>
      <c r="R1098" s="12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0">
        <f t="shared" si="102"/>
        <v>0</v>
      </c>
      <c r="P1099" s="11">
        <f t="shared" si="103"/>
        <v>6.71</v>
      </c>
      <c r="Q1099" s="4" t="str">
        <f t="shared" si="104"/>
        <v>games</v>
      </c>
      <c r="R1099" s="12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0">
        <f t="shared" si="102"/>
        <v>7</v>
      </c>
      <c r="P1100" s="11">
        <f t="shared" si="103"/>
        <v>81.95</v>
      </c>
      <c r="Q1100" s="4" t="str">
        <f t="shared" si="104"/>
        <v>games</v>
      </c>
      <c r="R1100" s="12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0">
        <f t="shared" si="102"/>
        <v>1</v>
      </c>
      <c r="P1101" s="11">
        <f t="shared" si="103"/>
        <v>25</v>
      </c>
      <c r="Q1101" s="4" t="str">
        <f t="shared" si="104"/>
        <v>games</v>
      </c>
      <c r="R1101" s="12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0">
        <f t="shared" si="102"/>
        <v>3</v>
      </c>
      <c r="P1102" s="11">
        <f t="shared" si="103"/>
        <v>10</v>
      </c>
      <c r="Q1102" s="4" t="str">
        <f t="shared" si="104"/>
        <v>games</v>
      </c>
      <c r="R1102" s="1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0">
        <f t="shared" si="102"/>
        <v>0</v>
      </c>
      <c r="P1103" s="11">
        <f t="shared" si="103"/>
        <v>6.83</v>
      </c>
      <c r="Q1103" s="4" t="str">
        <f t="shared" si="104"/>
        <v>games</v>
      </c>
      <c r="R1103" s="12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0">
        <f t="shared" si="102"/>
        <v>5</v>
      </c>
      <c r="P1104" s="11">
        <f t="shared" si="103"/>
        <v>17.71</v>
      </c>
      <c r="Q1104" s="4" t="str">
        <f t="shared" si="104"/>
        <v>games</v>
      </c>
      <c r="R1104" s="12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0">
        <f t="shared" si="102"/>
        <v>2</v>
      </c>
      <c r="P1105" s="11">
        <f t="shared" si="103"/>
        <v>16.2</v>
      </c>
      <c r="Q1105" s="4" t="str">
        <f t="shared" si="104"/>
        <v>games</v>
      </c>
      <c r="R1105" s="12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0">
        <f t="shared" si="102"/>
        <v>5</v>
      </c>
      <c r="P1106" s="11">
        <f t="shared" si="103"/>
        <v>80.3</v>
      </c>
      <c r="Q1106" s="4" t="str">
        <f t="shared" si="104"/>
        <v>games</v>
      </c>
      <c r="R1106" s="12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0">
        <f t="shared" si="102"/>
        <v>0</v>
      </c>
      <c r="P1107" s="11">
        <f t="shared" si="103"/>
        <v>71.55</v>
      </c>
      <c r="Q1107" s="4" t="str">
        <f t="shared" si="104"/>
        <v>games</v>
      </c>
      <c r="R1107" s="12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0">
        <f t="shared" si="102"/>
        <v>41</v>
      </c>
      <c r="P1108" s="11">
        <f t="shared" si="103"/>
        <v>23.57</v>
      </c>
      <c r="Q1108" s="4" t="str">
        <f t="shared" si="104"/>
        <v>games</v>
      </c>
      <c r="R1108" s="12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0">
        <f t="shared" si="102"/>
        <v>0</v>
      </c>
      <c r="P1109" s="11">
        <f t="shared" si="103"/>
        <v>0</v>
      </c>
      <c r="Q1109" s="4" t="str">
        <f t="shared" si="104"/>
        <v>games</v>
      </c>
      <c r="R1109" s="12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0">
        <f t="shared" si="102"/>
        <v>3</v>
      </c>
      <c r="P1110" s="11">
        <f t="shared" si="103"/>
        <v>34.880000000000003</v>
      </c>
      <c r="Q1110" s="4" t="str">
        <f t="shared" si="104"/>
        <v>games</v>
      </c>
      <c r="R1110" s="12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0">
        <f t="shared" si="102"/>
        <v>0</v>
      </c>
      <c r="P1111" s="11">
        <f t="shared" si="103"/>
        <v>15</v>
      </c>
      <c r="Q1111" s="4" t="str">
        <f t="shared" si="104"/>
        <v>games</v>
      </c>
      <c r="R1111" s="12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0">
        <f t="shared" si="102"/>
        <v>1</v>
      </c>
      <c r="P1112" s="11">
        <f t="shared" si="103"/>
        <v>23.18</v>
      </c>
      <c r="Q1112" s="4" t="str">
        <f t="shared" si="104"/>
        <v>games</v>
      </c>
      <c r="R1112" s="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0">
        <f t="shared" si="102"/>
        <v>0</v>
      </c>
      <c r="P1113" s="11">
        <f t="shared" si="103"/>
        <v>1</v>
      </c>
      <c r="Q1113" s="4" t="str">
        <f t="shared" si="104"/>
        <v>games</v>
      </c>
      <c r="R1113" s="12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0">
        <f t="shared" si="102"/>
        <v>36</v>
      </c>
      <c r="P1114" s="11">
        <f t="shared" si="103"/>
        <v>100.23</v>
      </c>
      <c r="Q1114" s="4" t="str">
        <f t="shared" si="104"/>
        <v>games</v>
      </c>
      <c r="R1114" s="12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0">
        <f t="shared" si="102"/>
        <v>1</v>
      </c>
      <c r="P1115" s="11">
        <f t="shared" si="103"/>
        <v>5</v>
      </c>
      <c r="Q1115" s="4" t="str">
        <f t="shared" si="104"/>
        <v>games</v>
      </c>
      <c r="R1115" s="12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0">
        <f t="shared" si="102"/>
        <v>0</v>
      </c>
      <c r="P1116" s="11">
        <f t="shared" si="103"/>
        <v>3.33</v>
      </c>
      <c r="Q1116" s="4" t="str">
        <f t="shared" si="104"/>
        <v>games</v>
      </c>
      <c r="R1116" s="12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0">
        <f t="shared" si="102"/>
        <v>0</v>
      </c>
      <c r="P1117" s="11">
        <f t="shared" si="103"/>
        <v>13.25</v>
      </c>
      <c r="Q1117" s="4" t="str">
        <f t="shared" si="104"/>
        <v>games</v>
      </c>
      <c r="R1117" s="12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0">
        <f t="shared" si="102"/>
        <v>0</v>
      </c>
      <c r="P1118" s="11">
        <f t="shared" si="103"/>
        <v>17.850000000000001</v>
      </c>
      <c r="Q1118" s="4" t="str">
        <f t="shared" si="104"/>
        <v>games</v>
      </c>
      <c r="R1118" s="12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0">
        <f t="shared" si="102"/>
        <v>8</v>
      </c>
      <c r="P1119" s="11">
        <f t="shared" si="103"/>
        <v>10.38</v>
      </c>
      <c r="Q1119" s="4" t="str">
        <f t="shared" si="104"/>
        <v>games</v>
      </c>
      <c r="R1119" s="12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0">
        <f t="shared" si="102"/>
        <v>2</v>
      </c>
      <c r="P1120" s="11">
        <f t="shared" si="103"/>
        <v>36.33</v>
      </c>
      <c r="Q1120" s="4" t="str">
        <f t="shared" si="104"/>
        <v>games</v>
      </c>
      <c r="R1120" s="12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0">
        <f t="shared" si="102"/>
        <v>0</v>
      </c>
      <c r="P1121" s="11">
        <f t="shared" si="103"/>
        <v>5</v>
      </c>
      <c r="Q1121" s="4" t="str">
        <f t="shared" si="104"/>
        <v>games</v>
      </c>
      <c r="R1121" s="12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0">
        <f t="shared" si="102"/>
        <v>0</v>
      </c>
      <c r="P1122" s="11">
        <f t="shared" si="103"/>
        <v>0</v>
      </c>
      <c r="Q1122" s="4" t="str">
        <f t="shared" si="104"/>
        <v>games</v>
      </c>
      <c r="R1122" s="1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0">
        <f t="shared" si="102"/>
        <v>0</v>
      </c>
      <c r="P1123" s="11">
        <f t="shared" si="103"/>
        <v>5.8</v>
      </c>
      <c r="Q1123" s="4" t="str">
        <f t="shared" si="104"/>
        <v>games</v>
      </c>
      <c r="R1123" s="12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0">
        <f t="shared" si="102"/>
        <v>0</v>
      </c>
      <c r="P1124" s="11">
        <f t="shared" si="103"/>
        <v>0</v>
      </c>
      <c r="Q1124" s="4" t="str">
        <f t="shared" si="104"/>
        <v>games</v>
      </c>
      <c r="R1124" s="12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0">
        <f t="shared" si="102"/>
        <v>0</v>
      </c>
      <c r="P1125" s="11">
        <f t="shared" si="103"/>
        <v>3.67</v>
      </c>
      <c r="Q1125" s="4" t="str">
        <f t="shared" si="104"/>
        <v>games</v>
      </c>
      <c r="R1125" s="12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0">
        <f t="shared" si="102"/>
        <v>0</v>
      </c>
      <c r="P1126" s="11">
        <f t="shared" si="103"/>
        <v>60.71</v>
      </c>
      <c r="Q1126" s="4" t="str">
        <f t="shared" si="104"/>
        <v>games</v>
      </c>
      <c r="R1126" s="12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0">
        <f t="shared" si="102"/>
        <v>0</v>
      </c>
      <c r="P1127" s="11">
        <f t="shared" si="103"/>
        <v>0</v>
      </c>
      <c r="Q1127" s="4" t="str">
        <f t="shared" si="104"/>
        <v>games</v>
      </c>
      <c r="R1127" s="12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0">
        <f t="shared" si="102"/>
        <v>1</v>
      </c>
      <c r="P1128" s="11">
        <f t="shared" si="103"/>
        <v>5</v>
      </c>
      <c r="Q1128" s="4" t="str">
        <f t="shared" si="104"/>
        <v>games</v>
      </c>
      <c r="R1128" s="12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0">
        <f t="shared" si="102"/>
        <v>2</v>
      </c>
      <c r="P1129" s="11">
        <f t="shared" si="103"/>
        <v>25.43</v>
      </c>
      <c r="Q1129" s="4" t="str">
        <f t="shared" si="104"/>
        <v>games</v>
      </c>
      <c r="R1129" s="12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0">
        <f t="shared" si="102"/>
        <v>0</v>
      </c>
      <c r="P1130" s="11">
        <f t="shared" si="103"/>
        <v>1</v>
      </c>
      <c r="Q1130" s="4" t="str">
        <f t="shared" si="104"/>
        <v>games</v>
      </c>
      <c r="R1130" s="12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0">
        <f t="shared" si="102"/>
        <v>0</v>
      </c>
      <c r="P1131" s="11">
        <f t="shared" si="103"/>
        <v>10.5</v>
      </c>
      <c r="Q1131" s="4" t="str">
        <f t="shared" si="104"/>
        <v>games</v>
      </c>
      <c r="R1131" s="12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0">
        <f t="shared" si="102"/>
        <v>0</v>
      </c>
      <c r="P1132" s="11">
        <f t="shared" si="103"/>
        <v>3.67</v>
      </c>
      <c r="Q1132" s="4" t="str">
        <f t="shared" si="104"/>
        <v>games</v>
      </c>
      <c r="R1132" s="1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0">
        <f t="shared" si="102"/>
        <v>0</v>
      </c>
      <c r="P1133" s="11">
        <f t="shared" si="103"/>
        <v>0</v>
      </c>
      <c r="Q1133" s="4" t="str">
        <f t="shared" si="104"/>
        <v>games</v>
      </c>
      <c r="R1133" s="12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0">
        <f t="shared" si="102"/>
        <v>14</v>
      </c>
      <c r="P1134" s="11">
        <f t="shared" si="103"/>
        <v>110.62</v>
      </c>
      <c r="Q1134" s="4" t="str">
        <f t="shared" si="104"/>
        <v>games</v>
      </c>
      <c r="R1134" s="12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0">
        <f t="shared" si="102"/>
        <v>1</v>
      </c>
      <c r="P1135" s="11">
        <f t="shared" si="103"/>
        <v>20</v>
      </c>
      <c r="Q1135" s="4" t="str">
        <f t="shared" si="104"/>
        <v>games</v>
      </c>
      <c r="R1135" s="12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0">
        <f t="shared" si="102"/>
        <v>0</v>
      </c>
      <c r="P1136" s="11">
        <f t="shared" si="103"/>
        <v>1</v>
      </c>
      <c r="Q1136" s="4" t="str">
        <f t="shared" si="104"/>
        <v>games</v>
      </c>
      <c r="R1136" s="12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0">
        <f t="shared" si="102"/>
        <v>5</v>
      </c>
      <c r="P1137" s="11">
        <f t="shared" si="103"/>
        <v>50</v>
      </c>
      <c r="Q1137" s="4" t="str">
        <f t="shared" si="104"/>
        <v>games</v>
      </c>
      <c r="R1137" s="12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0">
        <f t="shared" si="102"/>
        <v>6</v>
      </c>
      <c r="P1138" s="11">
        <f t="shared" si="103"/>
        <v>45</v>
      </c>
      <c r="Q1138" s="4" t="str">
        <f t="shared" si="104"/>
        <v>games</v>
      </c>
      <c r="R1138" s="12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0">
        <f t="shared" si="102"/>
        <v>40</v>
      </c>
      <c r="P1139" s="11">
        <f t="shared" si="103"/>
        <v>253.21</v>
      </c>
      <c r="Q1139" s="4" t="str">
        <f t="shared" si="104"/>
        <v>games</v>
      </c>
      <c r="R1139" s="12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0">
        <f t="shared" si="102"/>
        <v>0</v>
      </c>
      <c r="P1140" s="11">
        <f t="shared" si="103"/>
        <v>31.25</v>
      </c>
      <c r="Q1140" s="4" t="str">
        <f t="shared" si="104"/>
        <v>games</v>
      </c>
      <c r="R1140" s="12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0">
        <f t="shared" si="102"/>
        <v>0</v>
      </c>
      <c r="P1141" s="11">
        <f t="shared" si="103"/>
        <v>5</v>
      </c>
      <c r="Q1141" s="4" t="str">
        <f t="shared" si="104"/>
        <v>games</v>
      </c>
      <c r="R1141" s="12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0">
        <f t="shared" si="102"/>
        <v>0</v>
      </c>
      <c r="P1142" s="11">
        <f t="shared" si="103"/>
        <v>0</v>
      </c>
      <c r="Q1142" s="4" t="str">
        <f t="shared" si="104"/>
        <v>games</v>
      </c>
      <c r="R1142" s="1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0">
        <f t="shared" si="102"/>
        <v>0</v>
      </c>
      <c r="P1143" s="11">
        <f t="shared" si="103"/>
        <v>0</v>
      </c>
      <c r="Q1143" s="4" t="str">
        <f t="shared" si="104"/>
        <v>games</v>
      </c>
      <c r="R1143" s="12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0">
        <f t="shared" si="102"/>
        <v>0</v>
      </c>
      <c r="P1144" s="11">
        <f t="shared" si="103"/>
        <v>0</v>
      </c>
      <c r="Q1144" s="4" t="str">
        <f t="shared" si="104"/>
        <v>games</v>
      </c>
      <c r="R1144" s="12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0">
        <f t="shared" si="102"/>
        <v>0</v>
      </c>
      <c r="P1145" s="11">
        <f t="shared" si="103"/>
        <v>23.25</v>
      </c>
      <c r="Q1145" s="4" t="str">
        <f t="shared" si="104"/>
        <v>games</v>
      </c>
      <c r="R1145" s="12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0">
        <f t="shared" si="102"/>
        <v>0</v>
      </c>
      <c r="P1146" s="11">
        <f t="shared" si="103"/>
        <v>0</v>
      </c>
      <c r="Q1146" s="4" t="str">
        <f t="shared" si="104"/>
        <v>food</v>
      </c>
      <c r="R1146" s="12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0">
        <f t="shared" si="102"/>
        <v>0</v>
      </c>
      <c r="P1147" s="11">
        <f t="shared" si="103"/>
        <v>100</v>
      </c>
      <c r="Q1147" s="4" t="str">
        <f t="shared" si="104"/>
        <v>food</v>
      </c>
      <c r="R1147" s="12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0">
        <f t="shared" si="102"/>
        <v>9</v>
      </c>
      <c r="P1148" s="11">
        <f t="shared" si="103"/>
        <v>44.17</v>
      </c>
      <c r="Q1148" s="4" t="str">
        <f t="shared" si="104"/>
        <v>food</v>
      </c>
      <c r="R1148" s="12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0">
        <f t="shared" si="102"/>
        <v>0</v>
      </c>
      <c r="P1149" s="11">
        <f t="shared" si="103"/>
        <v>0</v>
      </c>
      <c r="Q1149" s="4" t="str">
        <f t="shared" si="104"/>
        <v>food</v>
      </c>
      <c r="R1149" s="12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0">
        <f t="shared" si="102"/>
        <v>0</v>
      </c>
      <c r="P1150" s="11">
        <f t="shared" si="103"/>
        <v>24.33</v>
      </c>
      <c r="Q1150" s="4" t="str">
        <f t="shared" si="104"/>
        <v>food</v>
      </c>
      <c r="R1150" s="12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0">
        <f t="shared" si="102"/>
        <v>0</v>
      </c>
      <c r="P1151" s="11">
        <f t="shared" si="103"/>
        <v>37.5</v>
      </c>
      <c r="Q1151" s="4" t="str">
        <f t="shared" si="104"/>
        <v>food</v>
      </c>
      <c r="R1151" s="12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0">
        <f t="shared" si="102"/>
        <v>10</v>
      </c>
      <c r="P1152" s="11">
        <f t="shared" si="103"/>
        <v>42</v>
      </c>
      <c r="Q1152" s="4" t="str">
        <f t="shared" si="104"/>
        <v>food</v>
      </c>
      <c r="R1152" s="1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0">
        <f t="shared" si="102"/>
        <v>0</v>
      </c>
      <c r="P1153" s="11">
        <f t="shared" si="103"/>
        <v>0</v>
      </c>
      <c r="Q1153" s="4" t="str">
        <f t="shared" si="104"/>
        <v>food</v>
      </c>
      <c r="R1153" s="12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0">
        <f t="shared" ref="O1154:O1217" si="108">ROUND((E1154/D1154)*100,0)</f>
        <v>6</v>
      </c>
      <c r="P1154" s="11">
        <f t="shared" si="103"/>
        <v>60.73</v>
      </c>
      <c r="Q1154" s="4" t="str">
        <f t="shared" si="104"/>
        <v>food</v>
      </c>
      <c r="R1154" s="12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0">
        <f t="shared" si="108"/>
        <v>1</v>
      </c>
      <c r="P1155" s="11">
        <f t="shared" ref="P1155:P1218" si="109">IFERROR(ROUND((E1155/L1155),2),0)</f>
        <v>50</v>
      </c>
      <c r="Q1155" s="4" t="str">
        <f t="shared" ref="Q1155:Q1218" si="110">MID(N1155,1,FIND("/",N1155,1)-1)</f>
        <v>food</v>
      </c>
      <c r="R1155" s="12" t="str">
        <f t="shared" ref="R1155:R1218" si="111">RIGHT(N1155,(LEN(N1155)-FIND("/",N1155,1)))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0">
        <f t="shared" si="108"/>
        <v>7</v>
      </c>
      <c r="P1156" s="11">
        <f t="shared" si="109"/>
        <v>108.33</v>
      </c>
      <c r="Q1156" s="4" t="str">
        <f t="shared" si="110"/>
        <v>food</v>
      </c>
      <c r="R1156" s="12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0">
        <f t="shared" si="108"/>
        <v>1</v>
      </c>
      <c r="P1157" s="11">
        <f t="shared" si="109"/>
        <v>23.5</v>
      </c>
      <c r="Q1157" s="4" t="str">
        <f t="shared" si="110"/>
        <v>food</v>
      </c>
      <c r="R1157" s="12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0">
        <f t="shared" si="108"/>
        <v>0</v>
      </c>
      <c r="P1158" s="11">
        <f t="shared" si="109"/>
        <v>0</v>
      </c>
      <c r="Q1158" s="4" t="str">
        <f t="shared" si="110"/>
        <v>food</v>
      </c>
      <c r="R1158" s="12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0">
        <f t="shared" si="108"/>
        <v>2</v>
      </c>
      <c r="P1159" s="11">
        <f t="shared" si="109"/>
        <v>50.33</v>
      </c>
      <c r="Q1159" s="4" t="str">
        <f t="shared" si="110"/>
        <v>food</v>
      </c>
      <c r="R1159" s="12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0">
        <f t="shared" si="108"/>
        <v>0</v>
      </c>
      <c r="P1160" s="11">
        <f t="shared" si="109"/>
        <v>11.67</v>
      </c>
      <c r="Q1160" s="4" t="str">
        <f t="shared" si="110"/>
        <v>food</v>
      </c>
      <c r="R1160" s="12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0">
        <f t="shared" si="108"/>
        <v>0</v>
      </c>
      <c r="P1161" s="11">
        <f t="shared" si="109"/>
        <v>0</v>
      </c>
      <c r="Q1161" s="4" t="str">
        <f t="shared" si="110"/>
        <v>food</v>
      </c>
      <c r="R1161" s="12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0">
        <f t="shared" si="108"/>
        <v>4</v>
      </c>
      <c r="P1162" s="11">
        <f t="shared" si="109"/>
        <v>60.79</v>
      </c>
      <c r="Q1162" s="4" t="str">
        <f t="shared" si="110"/>
        <v>food</v>
      </c>
      <c r="R1162" s="1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0">
        <f t="shared" si="108"/>
        <v>0</v>
      </c>
      <c r="P1163" s="11">
        <f t="shared" si="109"/>
        <v>0</v>
      </c>
      <c r="Q1163" s="4" t="str">
        <f t="shared" si="110"/>
        <v>food</v>
      </c>
      <c r="R1163" s="12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0">
        <f t="shared" si="108"/>
        <v>0</v>
      </c>
      <c r="P1164" s="11">
        <f t="shared" si="109"/>
        <v>17.5</v>
      </c>
      <c r="Q1164" s="4" t="str">
        <f t="shared" si="110"/>
        <v>food</v>
      </c>
      <c r="R1164" s="12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0">
        <f t="shared" si="108"/>
        <v>0</v>
      </c>
      <c r="P1165" s="11">
        <f t="shared" si="109"/>
        <v>0</v>
      </c>
      <c r="Q1165" s="4" t="str">
        <f t="shared" si="110"/>
        <v>food</v>
      </c>
      <c r="R1165" s="12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0">
        <f t="shared" si="108"/>
        <v>0</v>
      </c>
      <c r="P1166" s="11">
        <f t="shared" si="109"/>
        <v>0</v>
      </c>
      <c r="Q1166" s="4" t="str">
        <f t="shared" si="110"/>
        <v>food</v>
      </c>
      <c r="R1166" s="12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0">
        <f t="shared" si="108"/>
        <v>21</v>
      </c>
      <c r="P1167" s="11">
        <f t="shared" si="109"/>
        <v>82.82</v>
      </c>
      <c r="Q1167" s="4" t="str">
        <f t="shared" si="110"/>
        <v>food</v>
      </c>
      <c r="R1167" s="12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0">
        <f t="shared" si="108"/>
        <v>19</v>
      </c>
      <c r="P1168" s="11">
        <f t="shared" si="109"/>
        <v>358.88</v>
      </c>
      <c r="Q1168" s="4" t="str">
        <f t="shared" si="110"/>
        <v>food</v>
      </c>
      <c r="R1168" s="12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0">
        <f t="shared" si="108"/>
        <v>2</v>
      </c>
      <c r="P1169" s="11">
        <f t="shared" si="109"/>
        <v>61.19</v>
      </c>
      <c r="Q1169" s="4" t="str">
        <f t="shared" si="110"/>
        <v>food</v>
      </c>
      <c r="R1169" s="12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0">
        <f t="shared" si="108"/>
        <v>6</v>
      </c>
      <c r="P1170" s="11">
        <f t="shared" si="109"/>
        <v>340</v>
      </c>
      <c r="Q1170" s="4" t="str">
        <f t="shared" si="110"/>
        <v>food</v>
      </c>
      <c r="R1170" s="12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0">
        <f t="shared" si="108"/>
        <v>0</v>
      </c>
      <c r="P1171" s="11">
        <f t="shared" si="109"/>
        <v>5.67</v>
      </c>
      <c r="Q1171" s="4" t="str">
        <f t="shared" si="110"/>
        <v>food</v>
      </c>
      <c r="R1171" s="12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0">
        <f t="shared" si="108"/>
        <v>0</v>
      </c>
      <c r="P1172" s="11">
        <f t="shared" si="109"/>
        <v>50</v>
      </c>
      <c r="Q1172" s="4" t="str">
        <f t="shared" si="110"/>
        <v>food</v>
      </c>
      <c r="R1172" s="1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0">
        <f t="shared" si="108"/>
        <v>0</v>
      </c>
      <c r="P1173" s="11">
        <f t="shared" si="109"/>
        <v>25</v>
      </c>
      <c r="Q1173" s="4" t="str">
        <f t="shared" si="110"/>
        <v>food</v>
      </c>
      <c r="R1173" s="12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0">
        <f t="shared" si="108"/>
        <v>0</v>
      </c>
      <c r="P1174" s="11">
        <f t="shared" si="109"/>
        <v>0</v>
      </c>
      <c r="Q1174" s="4" t="str">
        <f t="shared" si="110"/>
        <v>food</v>
      </c>
      <c r="R1174" s="12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0">
        <f t="shared" si="108"/>
        <v>0</v>
      </c>
      <c r="P1175" s="11">
        <f t="shared" si="109"/>
        <v>30</v>
      </c>
      <c r="Q1175" s="4" t="str">
        <f t="shared" si="110"/>
        <v>food</v>
      </c>
      <c r="R1175" s="12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0">
        <f t="shared" si="108"/>
        <v>6</v>
      </c>
      <c r="P1176" s="11">
        <f t="shared" si="109"/>
        <v>46.63</v>
      </c>
      <c r="Q1176" s="4" t="str">
        <f t="shared" si="110"/>
        <v>food</v>
      </c>
      <c r="R1176" s="12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0">
        <f t="shared" si="108"/>
        <v>3</v>
      </c>
      <c r="P1177" s="11">
        <f t="shared" si="109"/>
        <v>65</v>
      </c>
      <c r="Q1177" s="4" t="str">
        <f t="shared" si="110"/>
        <v>food</v>
      </c>
      <c r="R1177" s="12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0">
        <f t="shared" si="108"/>
        <v>0</v>
      </c>
      <c r="P1178" s="11">
        <f t="shared" si="109"/>
        <v>10</v>
      </c>
      <c r="Q1178" s="4" t="str">
        <f t="shared" si="110"/>
        <v>food</v>
      </c>
      <c r="R1178" s="12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0">
        <f t="shared" si="108"/>
        <v>0</v>
      </c>
      <c r="P1179" s="11">
        <f t="shared" si="109"/>
        <v>0</v>
      </c>
      <c r="Q1179" s="4" t="str">
        <f t="shared" si="110"/>
        <v>food</v>
      </c>
      <c r="R1179" s="12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0">
        <f t="shared" si="108"/>
        <v>0</v>
      </c>
      <c r="P1180" s="11">
        <f t="shared" si="109"/>
        <v>5</v>
      </c>
      <c r="Q1180" s="4" t="str">
        <f t="shared" si="110"/>
        <v>food</v>
      </c>
      <c r="R1180" s="12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0">
        <f t="shared" si="108"/>
        <v>5</v>
      </c>
      <c r="P1181" s="11">
        <f t="shared" si="109"/>
        <v>640</v>
      </c>
      <c r="Q1181" s="4" t="str">
        <f t="shared" si="110"/>
        <v>food</v>
      </c>
      <c r="R1181" s="12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0">
        <f t="shared" si="108"/>
        <v>12</v>
      </c>
      <c r="P1182" s="11">
        <f t="shared" si="109"/>
        <v>69.12</v>
      </c>
      <c r="Q1182" s="4" t="str">
        <f t="shared" si="110"/>
        <v>food</v>
      </c>
      <c r="R1182" s="1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0">
        <f t="shared" si="108"/>
        <v>0</v>
      </c>
      <c r="P1183" s="11">
        <f t="shared" si="109"/>
        <v>1.33</v>
      </c>
      <c r="Q1183" s="4" t="str">
        <f t="shared" si="110"/>
        <v>food</v>
      </c>
      <c r="R1183" s="12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0">
        <f t="shared" si="108"/>
        <v>4</v>
      </c>
      <c r="P1184" s="11">
        <f t="shared" si="109"/>
        <v>10.5</v>
      </c>
      <c r="Q1184" s="4" t="str">
        <f t="shared" si="110"/>
        <v>food</v>
      </c>
      <c r="R1184" s="12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0">
        <f t="shared" si="108"/>
        <v>4</v>
      </c>
      <c r="P1185" s="11">
        <f t="shared" si="109"/>
        <v>33.33</v>
      </c>
      <c r="Q1185" s="4" t="str">
        <f t="shared" si="110"/>
        <v>food</v>
      </c>
      <c r="R1185" s="12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0">
        <f t="shared" si="108"/>
        <v>105</v>
      </c>
      <c r="P1186" s="11">
        <f t="shared" si="109"/>
        <v>61.56</v>
      </c>
      <c r="Q1186" s="4" t="str">
        <f t="shared" si="110"/>
        <v>photography</v>
      </c>
      <c r="R1186" s="12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0">
        <f t="shared" si="108"/>
        <v>105</v>
      </c>
      <c r="P1187" s="11">
        <f t="shared" si="109"/>
        <v>118.74</v>
      </c>
      <c r="Q1187" s="4" t="str">
        <f t="shared" si="110"/>
        <v>photography</v>
      </c>
      <c r="R1187" s="12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0">
        <f t="shared" si="108"/>
        <v>107</v>
      </c>
      <c r="P1188" s="11">
        <f t="shared" si="109"/>
        <v>65.08</v>
      </c>
      <c r="Q1188" s="4" t="str">
        <f t="shared" si="110"/>
        <v>photography</v>
      </c>
      <c r="R1188" s="12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0">
        <f t="shared" si="108"/>
        <v>104</v>
      </c>
      <c r="P1189" s="11">
        <f t="shared" si="109"/>
        <v>130.16</v>
      </c>
      <c r="Q1189" s="4" t="str">
        <f t="shared" si="110"/>
        <v>photography</v>
      </c>
      <c r="R1189" s="12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0">
        <f t="shared" si="108"/>
        <v>161</v>
      </c>
      <c r="P1190" s="11">
        <f t="shared" si="109"/>
        <v>37.78</v>
      </c>
      <c r="Q1190" s="4" t="str">
        <f t="shared" si="110"/>
        <v>photography</v>
      </c>
      <c r="R1190" s="12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0">
        <f t="shared" si="108"/>
        <v>108</v>
      </c>
      <c r="P1191" s="11">
        <f t="shared" si="109"/>
        <v>112.79</v>
      </c>
      <c r="Q1191" s="4" t="str">
        <f t="shared" si="110"/>
        <v>photography</v>
      </c>
      <c r="R1191" s="12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0">
        <f t="shared" si="108"/>
        <v>135</v>
      </c>
      <c r="P1192" s="11">
        <f t="shared" si="109"/>
        <v>51.92</v>
      </c>
      <c r="Q1192" s="4" t="str">
        <f t="shared" si="110"/>
        <v>photography</v>
      </c>
      <c r="R1192" s="1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0">
        <f t="shared" si="108"/>
        <v>109</v>
      </c>
      <c r="P1193" s="11">
        <f t="shared" si="109"/>
        <v>89.24</v>
      </c>
      <c r="Q1193" s="4" t="str">
        <f t="shared" si="110"/>
        <v>photography</v>
      </c>
      <c r="R1193" s="12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0">
        <f t="shared" si="108"/>
        <v>290</v>
      </c>
      <c r="P1194" s="11">
        <f t="shared" si="109"/>
        <v>19.329999999999998</v>
      </c>
      <c r="Q1194" s="4" t="str">
        <f t="shared" si="110"/>
        <v>photography</v>
      </c>
      <c r="R1194" s="12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0">
        <f t="shared" si="108"/>
        <v>104</v>
      </c>
      <c r="P1195" s="11">
        <f t="shared" si="109"/>
        <v>79.97</v>
      </c>
      <c r="Q1195" s="4" t="str">
        <f t="shared" si="110"/>
        <v>photography</v>
      </c>
      <c r="R1195" s="12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0">
        <f t="shared" si="108"/>
        <v>322</v>
      </c>
      <c r="P1196" s="11">
        <f t="shared" si="109"/>
        <v>56.41</v>
      </c>
      <c r="Q1196" s="4" t="str">
        <f t="shared" si="110"/>
        <v>photography</v>
      </c>
      <c r="R1196" s="12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0">
        <f t="shared" si="108"/>
        <v>135</v>
      </c>
      <c r="P1197" s="11">
        <f t="shared" si="109"/>
        <v>79.41</v>
      </c>
      <c r="Q1197" s="4" t="str">
        <f t="shared" si="110"/>
        <v>photography</v>
      </c>
      <c r="R1197" s="12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0">
        <f t="shared" si="108"/>
        <v>270</v>
      </c>
      <c r="P1198" s="11">
        <f t="shared" si="109"/>
        <v>76.44</v>
      </c>
      <c r="Q1198" s="4" t="str">
        <f t="shared" si="110"/>
        <v>photography</v>
      </c>
      <c r="R1198" s="12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0">
        <f t="shared" si="108"/>
        <v>253</v>
      </c>
      <c r="P1199" s="11">
        <f t="shared" si="109"/>
        <v>121</v>
      </c>
      <c r="Q1199" s="4" t="str">
        <f t="shared" si="110"/>
        <v>photography</v>
      </c>
      <c r="R1199" s="12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0">
        <f t="shared" si="108"/>
        <v>261</v>
      </c>
      <c r="P1200" s="11">
        <f t="shared" si="109"/>
        <v>54.62</v>
      </c>
      <c r="Q1200" s="4" t="str">
        <f t="shared" si="110"/>
        <v>photography</v>
      </c>
      <c r="R1200" s="12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0">
        <f t="shared" si="108"/>
        <v>101</v>
      </c>
      <c r="P1201" s="11">
        <f t="shared" si="109"/>
        <v>299.22000000000003</v>
      </c>
      <c r="Q1201" s="4" t="str">
        <f t="shared" si="110"/>
        <v>photography</v>
      </c>
      <c r="R1201" s="12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0">
        <f t="shared" si="108"/>
        <v>126</v>
      </c>
      <c r="P1202" s="11">
        <f t="shared" si="109"/>
        <v>58.53</v>
      </c>
      <c r="Q1202" s="4" t="str">
        <f t="shared" si="110"/>
        <v>photography</v>
      </c>
      <c r="R1202" s="1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0">
        <f t="shared" si="108"/>
        <v>102</v>
      </c>
      <c r="P1203" s="11">
        <f t="shared" si="109"/>
        <v>55.37</v>
      </c>
      <c r="Q1203" s="4" t="str">
        <f t="shared" si="110"/>
        <v>photography</v>
      </c>
      <c r="R1203" s="12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0">
        <f t="shared" si="108"/>
        <v>199</v>
      </c>
      <c r="P1204" s="11">
        <f t="shared" si="109"/>
        <v>183.8</v>
      </c>
      <c r="Q1204" s="4" t="str">
        <f t="shared" si="110"/>
        <v>photography</v>
      </c>
      <c r="R1204" s="12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0">
        <f t="shared" si="108"/>
        <v>102</v>
      </c>
      <c r="P1205" s="11">
        <f t="shared" si="109"/>
        <v>165.35</v>
      </c>
      <c r="Q1205" s="4" t="str">
        <f t="shared" si="110"/>
        <v>photography</v>
      </c>
      <c r="R1205" s="12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0">
        <f t="shared" si="108"/>
        <v>103</v>
      </c>
      <c r="P1206" s="11">
        <f t="shared" si="109"/>
        <v>234.79</v>
      </c>
      <c r="Q1206" s="4" t="str">
        <f t="shared" si="110"/>
        <v>photography</v>
      </c>
      <c r="R1206" s="12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0">
        <f t="shared" si="108"/>
        <v>101</v>
      </c>
      <c r="P1207" s="11">
        <f t="shared" si="109"/>
        <v>211.48</v>
      </c>
      <c r="Q1207" s="4" t="str">
        <f t="shared" si="110"/>
        <v>photography</v>
      </c>
      <c r="R1207" s="12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0">
        <f t="shared" si="108"/>
        <v>115</v>
      </c>
      <c r="P1208" s="11">
        <f t="shared" si="109"/>
        <v>32.340000000000003</v>
      </c>
      <c r="Q1208" s="4" t="str">
        <f t="shared" si="110"/>
        <v>photography</v>
      </c>
      <c r="R1208" s="12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0">
        <f t="shared" si="108"/>
        <v>104</v>
      </c>
      <c r="P1209" s="11">
        <f t="shared" si="109"/>
        <v>123.38</v>
      </c>
      <c r="Q1209" s="4" t="str">
        <f t="shared" si="110"/>
        <v>photography</v>
      </c>
      <c r="R1209" s="12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0">
        <f t="shared" si="108"/>
        <v>155</v>
      </c>
      <c r="P1210" s="11">
        <f t="shared" si="109"/>
        <v>207.07</v>
      </c>
      <c r="Q1210" s="4" t="str">
        <f t="shared" si="110"/>
        <v>photography</v>
      </c>
      <c r="R1210" s="12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0">
        <f t="shared" si="108"/>
        <v>106</v>
      </c>
      <c r="P1211" s="11">
        <f t="shared" si="109"/>
        <v>138.26</v>
      </c>
      <c r="Q1211" s="4" t="str">
        <f t="shared" si="110"/>
        <v>photography</v>
      </c>
      <c r="R1211" s="12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0">
        <f t="shared" si="108"/>
        <v>254</v>
      </c>
      <c r="P1212" s="11">
        <f t="shared" si="109"/>
        <v>493.82</v>
      </c>
      <c r="Q1212" s="4" t="str">
        <f t="shared" si="110"/>
        <v>photography</v>
      </c>
      <c r="R1212" s="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0">
        <f t="shared" si="108"/>
        <v>101</v>
      </c>
      <c r="P1213" s="11">
        <f t="shared" si="109"/>
        <v>168.5</v>
      </c>
      <c r="Q1213" s="4" t="str">
        <f t="shared" si="110"/>
        <v>photography</v>
      </c>
      <c r="R1213" s="12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0">
        <f t="shared" si="108"/>
        <v>129</v>
      </c>
      <c r="P1214" s="11">
        <f t="shared" si="109"/>
        <v>38.869999999999997</v>
      </c>
      <c r="Q1214" s="4" t="str">
        <f t="shared" si="110"/>
        <v>photography</v>
      </c>
      <c r="R1214" s="12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0">
        <f t="shared" si="108"/>
        <v>102</v>
      </c>
      <c r="P1215" s="11">
        <f t="shared" si="109"/>
        <v>61.53</v>
      </c>
      <c r="Q1215" s="4" t="str">
        <f t="shared" si="110"/>
        <v>photography</v>
      </c>
      <c r="R1215" s="12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0">
        <f t="shared" si="108"/>
        <v>132</v>
      </c>
      <c r="P1216" s="11">
        <f t="shared" si="109"/>
        <v>105.44</v>
      </c>
      <c r="Q1216" s="4" t="str">
        <f t="shared" si="110"/>
        <v>photography</v>
      </c>
      <c r="R1216" s="12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0">
        <f t="shared" si="108"/>
        <v>786</v>
      </c>
      <c r="P1217" s="11">
        <f t="shared" si="109"/>
        <v>71.59</v>
      </c>
      <c r="Q1217" s="4" t="str">
        <f t="shared" si="110"/>
        <v>photography</v>
      </c>
      <c r="R1217" s="12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0">
        <f t="shared" ref="O1218:O1281" si="114">ROUND((E1218/D1218)*100,0)</f>
        <v>146</v>
      </c>
      <c r="P1218" s="11">
        <f t="shared" si="109"/>
        <v>91.88</v>
      </c>
      <c r="Q1218" s="4" t="str">
        <f t="shared" si="110"/>
        <v>photography</v>
      </c>
      <c r="R1218" s="12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0">
        <f t="shared" si="114"/>
        <v>103</v>
      </c>
      <c r="P1219" s="11">
        <f t="shared" ref="P1219:P1282" si="115">IFERROR(ROUND((E1219/L1219),2),0)</f>
        <v>148.57</v>
      </c>
      <c r="Q1219" s="4" t="str">
        <f t="shared" ref="Q1219:Q1282" si="116">MID(N1219,1,FIND("/",N1219,1)-1)</f>
        <v>photography</v>
      </c>
      <c r="R1219" s="12" t="str">
        <f t="shared" ref="R1219:R1282" si="117">RIGHT(N1219,(LEN(N1219)-FIND("/",N1219,1)))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0">
        <f t="shared" si="114"/>
        <v>172</v>
      </c>
      <c r="P1220" s="11">
        <f t="shared" si="115"/>
        <v>174.21</v>
      </c>
      <c r="Q1220" s="4" t="str">
        <f t="shared" si="116"/>
        <v>photography</v>
      </c>
      <c r="R1220" s="12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0">
        <f t="shared" si="114"/>
        <v>159</v>
      </c>
      <c r="P1221" s="11">
        <f t="shared" si="115"/>
        <v>102.86</v>
      </c>
      <c r="Q1221" s="4" t="str">
        <f t="shared" si="116"/>
        <v>photography</v>
      </c>
      <c r="R1221" s="12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0">
        <f t="shared" si="114"/>
        <v>104</v>
      </c>
      <c r="P1222" s="11">
        <f t="shared" si="115"/>
        <v>111.18</v>
      </c>
      <c r="Q1222" s="4" t="str">
        <f t="shared" si="116"/>
        <v>photography</v>
      </c>
      <c r="R1222" s="1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0">
        <f t="shared" si="114"/>
        <v>111</v>
      </c>
      <c r="P1223" s="11">
        <f t="shared" si="115"/>
        <v>23.8</v>
      </c>
      <c r="Q1223" s="4" t="str">
        <f t="shared" si="116"/>
        <v>photography</v>
      </c>
      <c r="R1223" s="12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0">
        <f t="shared" si="114"/>
        <v>280</v>
      </c>
      <c r="P1224" s="11">
        <f t="shared" si="115"/>
        <v>81.27</v>
      </c>
      <c r="Q1224" s="4" t="str">
        <f t="shared" si="116"/>
        <v>photography</v>
      </c>
      <c r="R1224" s="12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0">
        <f t="shared" si="114"/>
        <v>112</v>
      </c>
      <c r="P1225" s="11">
        <f t="shared" si="115"/>
        <v>116.21</v>
      </c>
      <c r="Q1225" s="4" t="str">
        <f t="shared" si="116"/>
        <v>photography</v>
      </c>
      <c r="R1225" s="12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0">
        <f t="shared" si="114"/>
        <v>7</v>
      </c>
      <c r="P1226" s="11">
        <f t="shared" si="115"/>
        <v>58.89</v>
      </c>
      <c r="Q1226" s="4" t="str">
        <f t="shared" si="116"/>
        <v>music</v>
      </c>
      <c r="R1226" s="12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0">
        <f t="shared" si="114"/>
        <v>4</v>
      </c>
      <c r="P1227" s="11">
        <f t="shared" si="115"/>
        <v>44</v>
      </c>
      <c r="Q1227" s="4" t="str">
        <f t="shared" si="116"/>
        <v>music</v>
      </c>
      <c r="R1227" s="12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0">
        <f t="shared" si="114"/>
        <v>4</v>
      </c>
      <c r="P1228" s="11">
        <f t="shared" si="115"/>
        <v>48.43</v>
      </c>
      <c r="Q1228" s="4" t="str">
        <f t="shared" si="116"/>
        <v>music</v>
      </c>
      <c r="R1228" s="12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0">
        <f t="shared" si="114"/>
        <v>0</v>
      </c>
      <c r="P1229" s="11">
        <f t="shared" si="115"/>
        <v>0</v>
      </c>
      <c r="Q1229" s="4" t="str">
        <f t="shared" si="116"/>
        <v>music</v>
      </c>
      <c r="R1229" s="12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0">
        <f t="shared" si="114"/>
        <v>29</v>
      </c>
      <c r="P1230" s="11">
        <f t="shared" si="115"/>
        <v>61.04</v>
      </c>
      <c r="Q1230" s="4" t="str">
        <f t="shared" si="116"/>
        <v>music</v>
      </c>
      <c r="R1230" s="12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0">
        <f t="shared" si="114"/>
        <v>1</v>
      </c>
      <c r="P1231" s="11">
        <f t="shared" si="115"/>
        <v>25</v>
      </c>
      <c r="Q1231" s="4" t="str">
        <f t="shared" si="116"/>
        <v>music</v>
      </c>
      <c r="R1231" s="12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0">
        <f t="shared" si="114"/>
        <v>0</v>
      </c>
      <c r="P1232" s="11">
        <f t="shared" si="115"/>
        <v>0</v>
      </c>
      <c r="Q1232" s="4" t="str">
        <f t="shared" si="116"/>
        <v>music</v>
      </c>
      <c r="R1232" s="1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0">
        <f t="shared" si="114"/>
        <v>0</v>
      </c>
      <c r="P1233" s="11">
        <f t="shared" si="115"/>
        <v>0</v>
      </c>
      <c r="Q1233" s="4" t="str">
        <f t="shared" si="116"/>
        <v>music</v>
      </c>
      <c r="R1233" s="12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0">
        <f t="shared" si="114"/>
        <v>1</v>
      </c>
      <c r="P1234" s="11">
        <f t="shared" si="115"/>
        <v>40</v>
      </c>
      <c r="Q1234" s="4" t="str">
        <f t="shared" si="116"/>
        <v>music</v>
      </c>
      <c r="R1234" s="12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0">
        <f t="shared" si="114"/>
        <v>12</v>
      </c>
      <c r="P1235" s="11">
        <f t="shared" si="115"/>
        <v>19.329999999999998</v>
      </c>
      <c r="Q1235" s="4" t="str">
        <f t="shared" si="116"/>
        <v>music</v>
      </c>
      <c r="R1235" s="12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0">
        <f t="shared" si="114"/>
        <v>0</v>
      </c>
      <c r="P1236" s="11">
        <f t="shared" si="115"/>
        <v>0</v>
      </c>
      <c r="Q1236" s="4" t="str">
        <f t="shared" si="116"/>
        <v>music</v>
      </c>
      <c r="R1236" s="12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0">
        <f t="shared" si="114"/>
        <v>3</v>
      </c>
      <c r="P1237" s="11">
        <f t="shared" si="115"/>
        <v>35</v>
      </c>
      <c r="Q1237" s="4" t="str">
        <f t="shared" si="116"/>
        <v>music</v>
      </c>
      <c r="R1237" s="12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0">
        <f t="shared" si="114"/>
        <v>0</v>
      </c>
      <c r="P1238" s="11">
        <f t="shared" si="115"/>
        <v>0</v>
      </c>
      <c r="Q1238" s="4" t="str">
        <f t="shared" si="116"/>
        <v>music</v>
      </c>
      <c r="R1238" s="12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0">
        <f t="shared" si="114"/>
        <v>0</v>
      </c>
      <c r="P1239" s="11">
        <f t="shared" si="115"/>
        <v>0</v>
      </c>
      <c r="Q1239" s="4" t="str">
        <f t="shared" si="116"/>
        <v>music</v>
      </c>
      <c r="R1239" s="12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0">
        <f t="shared" si="114"/>
        <v>18</v>
      </c>
      <c r="P1240" s="11">
        <f t="shared" si="115"/>
        <v>59.33</v>
      </c>
      <c r="Q1240" s="4" t="str">
        <f t="shared" si="116"/>
        <v>music</v>
      </c>
      <c r="R1240" s="12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0">
        <f t="shared" si="114"/>
        <v>0</v>
      </c>
      <c r="P1241" s="11">
        <f t="shared" si="115"/>
        <v>0</v>
      </c>
      <c r="Q1241" s="4" t="str">
        <f t="shared" si="116"/>
        <v>music</v>
      </c>
      <c r="R1241" s="12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0">
        <f t="shared" si="114"/>
        <v>3</v>
      </c>
      <c r="P1242" s="11">
        <f t="shared" si="115"/>
        <v>30.13</v>
      </c>
      <c r="Q1242" s="4" t="str">
        <f t="shared" si="116"/>
        <v>music</v>
      </c>
      <c r="R1242" s="1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0">
        <f t="shared" si="114"/>
        <v>51</v>
      </c>
      <c r="P1243" s="11">
        <f t="shared" si="115"/>
        <v>74.62</v>
      </c>
      <c r="Q1243" s="4" t="str">
        <f t="shared" si="116"/>
        <v>music</v>
      </c>
      <c r="R1243" s="12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0">
        <f t="shared" si="114"/>
        <v>1</v>
      </c>
      <c r="P1244" s="11">
        <f t="shared" si="115"/>
        <v>5</v>
      </c>
      <c r="Q1244" s="4" t="str">
        <f t="shared" si="116"/>
        <v>music</v>
      </c>
      <c r="R1244" s="12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0">
        <f t="shared" si="114"/>
        <v>14</v>
      </c>
      <c r="P1245" s="11">
        <f t="shared" si="115"/>
        <v>44.5</v>
      </c>
      <c r="Q1245" s="4" t="str">
        <f t="shared" si="116"/>
        <v>music</v>
      </c>
      <c r="R1245" s="12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0">
        <f t="shared" si="114"/>
        <v>104</v>
      </c>
      <c r="P1246" s="11">
        <f t="shared" si="115"/>
        <v>46.13</v>
      </c>
      <c r="Q1246" s="4" t="str">
        <f t="shared" si="116"/>
        <v>music</v>
      </c>
      <c r="R1246" s="12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0">
        <f t="shared" si="114"/>
        <v>120</v>
      </c>
      <c r="P1247" s="11">
        <f t="shared" si="115"/>
        <v>141.47</v>
      </c>
      <c r="Q1247" s="4" t="str">
        <f t="shared" si="116"/>
        <v>music</v>
      </c>
      <c r="R1247" s="12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0">
        <f t="shared" si="114"/>
        <v>117</v>
      </c>
      <c r="P1248" s="11">
        <f t="shared" si="115"/>
        <v>75.48</v>
      </c>
      <c r="Q1248" s="4" t="str">
        <f t="shared" si="116"/>
        <v>music</v>
      </c>
      <c r="R1248" s="12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0">
        <f t="shared" si="114"/>
        <v>122</v>
      </c>
      <c r="P1249" s="11">
        <f t="shared" si="115"/>
        <v>85.5</v>
      </c>
      <c r="Q1249" s="4" t="str">
        <f t="shared" si="116"/>
        <v>music</v>
      </c>
      <c r="R1249" s="12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0">
        <f t="shared" si="114"/>
        <v>152</v>
      </c>
      <c r="P1250" s="11">
        <f t="shared" si="115"/>
        <v>64.25</v>
      </c>
      <c r="Q1250" s="4" t="str">
        <f t="shared" si="116"/>
        <v>music</v>
      </c>
      <c r="R1250" s="12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0">
        <f t="shared" si="114"/>
        <v>104</v>
      </c>
      <c r="P1251" s="11">
        <f t="shared" si="115"/>
        <v>64.47</v>
      </c>
      <c r="Q1251" s="4" t="str">
        <f t="shared" si="116"/>
        <v>music</v>
      </c>
      <c r="R1251" s="12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0">
        <f t="shared" si="114"/>
        <v>200</v>
      </c>
      <c r="P1252" s="11">
        <f t="shared" si="115"/>
        <v>118.2</v>
      </c>
      <c r="Q1252" s="4" t="str">
        <f t="shared" si="116"/>
        <v>music</v>
      </c>
      <c r="R1252" s="1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0">
        <f t="shared" si="114"/>
        <v>102</v>
      </c>
      <c r="P1253" s="11">
        <f t="shared" si="115"/>
        <v>82.54</v>
      </c>
      <c r="Q1253" s="4" t="str">
        <f t="shared" si="116"/>
        <v>music</v>
      </c>
      <c r="R1253" s="12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0">
        <f t="shared" si="114"/>
        <v>138</v>
      </c>
      <c r="P1254" s="11">
        <f t="shared" si="115"/>
        <v>34.17</v>
      </c>
      <c r="Q1254" s="4" t="str">
        <f t="shared" si="116"/>
        <v>music</v>
      </c>
      <c r="R1254" s="12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0">
        <f t="shared" si="114"/>
        <v>303833</v>
      </c>
      <c r="P1255" s="11">
        <f t="shared" si="115"/>
        <v>42.73</v>
      </c>
      <c r="Q1255" s="4" t="str">
        <f t="shared" si="116"/>
        <v>music</v>
      </c>
      <c r="R1255" s="12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0">
        <f t="shared" si="114"/>
        <v>199</v>
      </c>
      <c r="P1256" s="11">
        <f t="shared" si="115"/>
        <v>94.49</v>
      </c>
      <c r="Q1256" s="4" t="str">
        <f t="shared" si="116"/>
        <v>music</v>
      </c>
      <c r="R1256" s="12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0">
        <f t="shared" si="114"/>
        <v>202</v>
      </c>
      <c r="P1257" s="11">
        <f t="shared" si="115"/>
        <v>55.7</v>
      </c>
      <c r="Q1257" s="4" t="str">
        <f t="shared" si="116"/>
        <v>music</v>
      </c>
      <c r="R1257" s="12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0">
        <f t="shared" si="114"/>
        <v>118</v>
      </c>
      <c r="P1258" s="11">
        <f t="shared" si="115"/>
        <v>98.03</v>
      </c>
      <c r="Q1258" s="4" t="str">
        <f t="shared" si="116"/>
        <v>music</v>
      </c>
      <c r="R1258" s="12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0">
        <f t="shared" si="114"/>
        <v>295</v>
      </c>
      <c r="P1259" s="11">
        <f t="shared" si="115"/>
        <v>92.1</v>
      </c>
      <c r="Q1259" s="4" t="str">
        <f t="shared" si="116"/>
        <v>music</v>
      </c>
      <c r="R1259" s="12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0">
        <f t="shared" si="114"/>
        <v>213</v>
      </c>
      <c r="P1260" s="11">
        <f t="shared" si="115"/>
        <v>38.18</v>
      </c>
      <c r="Q1260" s="4" t="str">
        <f t="shared" si="116"/>
        <v>music</v>
      </c>
      <c r="R1260" s="12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0">
        <f t="shared" si="114"/>
        <v>104</v>
      </c>
      <c r="P1261" s="11">
        <f t="shared" si="115"/>
        <v>27.15</v>
      </c>
      <c r="Q1261" s="4" t="str">
        <f t="shared" si="116"/>
        <v>music</v>
      </c>
      <c r="R1261" s="12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0">
        <f t="shared" si="114"/>
        <v>114</v>
      </c>
      <c r="P1262" s="11">
        <f t="shared" si="115"/>
        <v>50.69</v>
      </c>
      <c r="Q1262" s="4" t="str">
        <f t="shared" si="116"/>
        <v>music</v>
      </c>
      <c r="R1262" s="1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0">
        <f t="shared" si="114"/>
        <v>101</v>
      </c>
      <c r="P1263" s="11">
        <f t="shared" si="115"/>
        <v>38.94</v>
      </c>
      <c r="Q1263" s="4" t="str">
        <f t="shared" si="116"/>
        <v>music</v>
      </c>
      <c r="R1263" s="12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0">
        <f t="shared" si="114"/>
        <v>125</v>
      </c>
      <c r="P1264" s="11">
        <f t="shared" si="115"/>
        <v>77.64</v>
      </c>
      <c r="Q1264" s="4" t="str">
        <f t="shared" si="116"/>
        <v>music</v>
      </c>
      <c r="R1264" s="12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0">
        <f t="shared" si="114"/>
        <v>119</v>
      </c>
      <c r="P1265" s="11">
        <f t="shared" si="115"/>
        <v>43.54</v>
      </c>
      <c r="Q1265" s="4" t="str">
        <f t="shared" si="116"/>
        <v>music</v>
      </c>
      <c r="R1265" s="12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0">
        <f t="shared" si="114"/>
        <v>166</v>
      </c>
      <c r="P1266" s="11">
        <f t="shared" si="115"/>
        <v>31.82</v>
      </c>
      <c r="Q1266" s="4" t="str">
        <f t="shared" si="116"/>
        <v>music</v>
      </c>
      <c r="R1266" s="12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0">
        <f t="shared" si="114"/>
        <v>119</v>
      </c>
      <c r="P1267" s="11">
        <f t="shared" si="115"/>
        <v>63.18</v>
      </c>
      <c r="Q1267" s="4" t="str">
        <f t="shared" si="116"/>
        <v>music</v>
      </c>
      <c r="R1267" s="12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0">
        <f t="shared" si="114"/>
        <v>100</v>
      </c>
      <c r="P1268" s="11">
        <f t="shared" si="115"/>
        <v>190.9</v>
      </c>
      <c r="Q1268" s="4" t="str">
        <f t="shared" si="116"/>
        <v>music</v>
      </c>
      <c r="R1268" s="12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0">
        <f t="shared" si="114"/>
        <v>102</v>
      </c>
      <c r="P1269" s="11">
        <f t="shared" si="115"/>
        <v>140.86000000000001</v>
      </c>
      <c r="Q1269" s="4" t="str">
        <f t="shared" si="116"/>
        <v>music</v>
      </c>
      <c r="R1269" s="12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0">
        <f t="shared" si="114"/>
        <v>117</v>
      </c>
      <c r="P1270" s="11">
        <f t="shared" si="115"/>
        <v>76.92</v>
      </c>
      <c r="Q1270" s="4" t="str">
        <f t="shared" si="116"/>
        <v>music</v>
      </c>
      <c r="R1270" s="12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0">
        <f t="shared" si="114"/>
        <v>109</v>
      </c>
      <c r="P1271" s="11">
        <f t="shared" si="115"/>
        <v>99.16</v>
      </c>
      <c r="Q1271" s="4" t="str">
        <f t="shared" si="116"/>
        <v>music</v>
      </c>
      <c r="R1271" s="12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0">
        <f t="shared" si="114"/>
        <v>115</v>
      </c>
      <c r="P1272" s="11">
        <f t="shared" si="115"/>
        <v>67.88</v>
      </c>
      <c r="Q1272" s="4" t="str">
        <f t="shared" si="116"/>
        <v>music</v>
      </c>
      <c r="R1272" s="1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0">
        <f t="shared" si="114"/>
        <v>102</v>
      </c>
      <c r="P1273" s="11">
        <f t="shared" si="115"/>
        <v>246.29</v>
      </c>
      <c r="Q1273" s="4" t="str">
        <f t="shared" si="116"/>
        <v>music</v>
      </c>
      <c r="R1273" s="12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0">
        <f t="shared" si="114"/>
        <v>106</v>
      </c>
      <c r="P1274" s="11">
        <f t="shared" si="115"/>
        <v>189.29</v>
      </c>
      <c r="Q1274" s="4" t="str">
        <f t="shared" si="116"/>
        <v>music</v>
      </c>
      <c r="R1274" s="12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0">
        <f t="shared" si="114"/>
        <v>104</v>
      </c>
      <c r="P1275" s="11">
        <f t="shared" si="115"/>
        <v>76.67</v>
      </c>
      <c r="Q1275" s="4" t="str">
        <f t="shared" si="116"/>
        <v>music</v>
      </c>
      <c r="R1275" s="12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0">
        <f t="shared" si="114"/>
        <v>155</v>
      </c>
      <c r="P1276" s="11">
        <f t="shared" si="115"/>
        <v>82.96</v>
      </c>
      <c r="Q1276" s="4" t="str">
        <f t="shared" si="116"/>
        <v>music</v>
      </c>
      <c r="R1276" s="12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0">
        <f t="shared" si="114"/>
        <v>162</v>
      </c>
      <c r="P1277" s="11">
        <f t="shared" si="115"/>
        <v>62.52</v>
      </c>
      <c r="Q1277" s="4" t="str">
        <f t="shared" si="116"/>
        <v>music</v>
      </c>
      <c r="R1277" s="12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0">
        <f t="shared" si="114"/>
        <v>104</v>
      </c>
      <c r="P1278" s="11">
        <f t="shared" si="115"/>
        <v>46.07</v>
      </c>
      <c r="Q1278" s="4" t="str">
        <f t="shared" si="116"/>
        <v>music</v>
      </c>
      <c r="R1278" s="12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0">
        <f t="shared" si="114"/>
        <v>106</v>
      </c>
      <c r="P1279" s="11">
        <f t="shared" si="115"/>
        <v>38.54</v>
      </c>
      <c r="Q1279" s="4" t="str">
        <f t="shared" si="116"/>
        <v>music</v>
      </c>
      <c r="R1279" s="12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0">
        <f t="shared" si="114"/>
        <v>155</v>
      </c>
      <c r="P1280" s="11">
        <f t="shared" si="115"/>
        <v>53.01</v>
      </c>
      <c r="Q1280" s="4" t="str">
        <f t="shared" si="116"/>
        <v>music</v>
      </c>
      <c r="R1280" s="12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0">
        <f t="shared" si="114"/>
        <v>111</v>
      </c>
      <c r="P1281" s="11">
        <f t="shared" si="115"/>
        <v>73.36</v>
      </c>
      <c r="Q1281" s="4" t="str">
        <f t="shared" si="116"/>
        <v>music</v>
      </c>
      <c r="R1281" s="12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0">
        <f t="shared" ref="O1282:O1345" si="120">ROUND((E1282/D1282)*100,0)</f>
        <v>111</v>
      </c>
      <c r="P1282" s="11">
        <f t="shared" si="115"/>
        <v>127.98</v>
      </c>
      <c r="Q1282" s="4" t="str">
        <f t="shared" si="116"/>
        <v>music</v>
      </c>
      <c r="R1282" s="1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0">
        <f t="shared" si="120"/>
        <v>111</v>
      </c>
      <c r="P1283" s="11">
        <f t="shared" ref="P1283:P1346" si="121">IFERROR(ROUND((E1283/L1283),2),0)</f>
        <v>104.73</v>
      </c>
      <c r="Q1283" s="4" t="str">
        <f t="shared" ref="Q1283:Q1346" si="122">MID(N1283,1,FIND("/",N1283,1)-1)</f>
        <v>music</v>
      </c>
      <c r="R1283" s="12" t="str">
        <f t="shared" ref="R1283:R1346" si="123">RIGHT(N1283,(LEN(N1283)-FIND("/",N1283,1)))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0">
        <f t="shared" si="120"/>
        <v>124</v>
      </c>
      <c r="P1284" s="11">
        <f t="shared" si="121"/>
        <v>67.67</v>
      </c>
      <c r="Q1284" s="4" t="str">
        <f t="shared" si="122"/>
        <v>music</v>
      </c>
      <c r="R1284" s="12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0">
        <f t="shared" si="120"/>
        <v>211</v>
      </c>
      <c r="P1285" s="11">
        <f t="shared" si="121"/>
        <v>95.93</v>
      </c>
      <c r="Q1285" s="4" t="str">
        <f t="shared" si="122"/>
        <v>music</v>
      </c>
      <c r="R1285" s="12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0">
        <f t="shared" si="120"/>
        <v>101</v>
      </c>
      <c r="P1286" s="11">
        <f t="shared" si="121"/>
        <v>65.16</v>
      </c>
      <c r="Q1286" s="4" t="str">
        <f t="shared" si="122"/>
        <v>theater</v>
      </c>
      <c r="R1286" s="12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0">
        <f t="shared" si="120"/>
        <v>102</v>
      </c>
      <c r="P1287" s="11">
        <f t="shared" si="121"/>
        <v>32.270000000000003</v>
      </c>
      <c r="Q1287" s="4" t="str">
        <f t="shared" si="122"/>
        <v>theater</v>
      </c>
      <c r="R1287" s="12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0">
        <f t="shared" si="120"/>
        <v>108</v>
      </c>
      <c r="P1288" s="11">
        <f t="shared" si="121"/>
        <v>81.25</v>
      </c>
      <c r="Q1288" s="4" t="str">
        <f t="shared" si="122"/>
        <v>theater</v>
      </c>
      <c r="R1288" s="12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0">
        <f t="shared" si="120"/>
        <v>242</v>
      </c>
      <c r="P1289" s="11">
        <f t="shared" si="121"/>
        <v>24.2</v>
      </c>
      <c r="Q1289" s="4" t="str">
        <f t="shared" si="122"/>
        <v>theater</v>
      </c>
      <c r="R1289" s="12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0">
        <f t="shared" si="120"/>
        <v>100</v>
      </c>
      <c r="P1290" s="11">
        <f t="shared" si="121"/>
        <v>65.87</v>
      </c>
      <c r="Q1290" s="4" t="str">
        <f t="shared" si="122"/>
        <v>theater</v>
      </c>
      <c r="R1290" s="12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0">
        <f t="shared" si="120"/>
        <v>125</v>
      </c>
      <c r="P1291" s="11">
        <f t="shared" si="121"/>
        <v>36.08</v>
      </c>
      <c r="Q1291" s="4" t="str">
        <f t="shared" si="122"/>
        <v>theater</v>
      </c>
      <c r="R1291" s="12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0">
        <f t="shared" si="120"/>
        <v>109</v>
      </c>
      <c r="P1292" s="11">
        <f t="shared" si="121"/>
        <v>44.19</v>
      </c>
      <c r="Q1292" s="4" t="str">
        <f t="shared" si="122"/>
        <v>theater</v>
      </c>
      <c r="R1292" s="1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0">
        <f t="shared" si="120"/>
        <v>146</v>
      </c>
      <c r="P1293" s="11">
        <f t="shared" si="121"/>
        <v>104.07</v>
      </c>
      <c r="Q1293" s="4" t="str">
        <f t="shared" si="122"/>
        <v>theater</v>
      </c>
      <c r="R1293" s="12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0">
        <f t="shared" si="120"/>
        <v>110</v>
      </c>
      <c r="P1294" s="11">
        <f t="shared" si="121"/>
        <v>35.96</v>
      </c>
      <c r="Q1294" s="4" t="str">
        <f t="shared" si="122"/>
        <v>theater</v>
      </c>
      <c r="R1294" s="12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0">
        <f t="shared" si="120"/>
        <v>102</v>
      </c>
      <c r="P1295" s="11">
        <f t="shared" si="121"/>
        <v>127.79</v>
      </c>
      <c r="Q1295" s="4" t="str">
        <f t="shared" si="122"/>
        <v>theater</v>
      </c>
      <c r="R1295" s="12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0">
        <f t="shared" si="120"/>
        <v>122</v>
      </c>
      <c r="P1296" s="11">
        <f t="shared" si="121"/>
        <v>27.73</v>
      </c>
      <c r="Q1296" s="4" t="str">
        <f t="shared" si="122"/>
        <v>theater</v>
      </c>
      <c r="R1296" s="12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0">
        <f t="shared" si="120"/>
        <v>102</v>
      </c>
      <c r="P1297" s="11">
        <f t="shared" si="121"/>
        <v>39.83</v>
      </c>
      <c r="Q1297" s="4" t="str">
        <f t="shared" si="122"/>
        <v>theater</v>
      </c>
      <c r="R1297" s="12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0">
        <f t="shared" si="120"/>
        <v>141</v>
      </c>
      <c r="P1298" s="11">
        <f t="shared" si="121"/>
        <v>52.17</v>
      </c>
      <c r="Q1298" s="4" t="str">
        <f t="shared" si="122"/>
        <v>theater</v>
      </c>
      <c r="R1298" s="12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0">
        <f t="shared" si="120"/>
        <v>110</v>
      </c>
      <c r="P1299" s="11">
        <f t="shared" si="121"/>
        <v>92.04</v>
      </c>
      <c r="Q1299" s="4" t="str">
        <f t="shared" si="122"/>
        <v>theater</v>
      </c>
      <c r="R1299" s="12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0">
        <f t="shared" si="120"/>
        <v>105</v>
      </c>
      <c r="P1300" s="11">
        <f t="shared" si="121"/>
        <v>63.42</v>
      </c>
      <c r="Q1300" s="4" t="str">
        <f t="shared" si="122"/>
        <v>theater</v>
      </c>
      <c r="R1300" s="12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0">
        <f t="shared" si="120"/>
        <v>124</v>
      </c>
      <c r="P1301" s="11">
        <f t="shared" si="121"/>
        <v>135.63</v>
      </c>
      <c r="Q1301" s="4" t="str">
        <f t="shared" si="122"/>
        <v>theater</v>
      </c>
      <c r="R1301" s="12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0">
        <f t="shared" si="120"/>
        <v>135</v>
      </c>
      <c r="P1302" s="11">
        <f t="shared" si="121"/>
        <v>168.75</v>
      </c>
      <c r="Q1302" s="4" t="str">
        <f t="shared" si="122"/>
        <v>theater</v>
      </c>
      <c r="R1302" s="1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0">
        <f t="shared" si="120"/>
        <v>103</v>
      </c>
      <c r="P1303" s="11">
        <f t="shared" si="121"/>
        <v>70.86</v>
      </c>
      <c r="Q1303" s="4" t="str">
        <f t="shared" si="122"/>
        <v>theater</v>
      </c>
      <c r="R1303" s="12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0">
        <f t="shared" si="120"/>
        <v>100</v>
      </c>
      <c r="P1304" s="11">
        <f t="shared" si="121"/>
        <v>50</v>
      </c>
      <c r="Q1304" s="4" t="str">
        <f t="shared" si="122"/>
        <v>theater</v>
      </c>
      <c r="R1304" s="12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0">
        <f t="shared" si="120"/>
        <v>130</v>
      </c>
      <c r="P1305" s="11">
        <f t="shared" si="121"/>
        <v>42.21</v>
      </c>
      <c r="Q1305" s="4" t="str">
        <f t="shared" si="122"/>
        <v>theater</v>
      </c>
      <c r="R1305" s="12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0">
        <f t="shared" si="120"/>
        <v>40</v>
      </c>
      <c r="P1306" s="11">
        <f t="shared" si="121"/>
        <v>152.41</v>
      </c>
      <c r="Q1306" s="4" t="str">
        <f t="shared" si="122"/>
        <v>technology</v>
      </c>
      <c r="R1306" s="12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0">
        <f t="shared" si="120"/>
        <v>26</v>
      </c>
      <c r="P1307" s="11">
        <f t="shared" si="121"/>
        <v>90.62</v>
      </c>
      <c r="Q1307" s="4" t="str">
        <f t="shared" si="122"/>
        <v>technology</v>
      </c>
      <c r="R1307" s="12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0">
        <f t="shared" si="120"/>
        <v>65</v>
      </c>
      <c r="P1308" s="11">
        <f t="shared" si="121"/>
        <v>201.6</v>
      </c>
      <c r="Q1308" s="4" t="str">
        <f t="shared" si="122"/>
        <v>technology</v>
      </c>
      <c r="R1308" s="12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0">
        <f t="shared" si="120"/>
        <v>12</v>
      </c>
      <c r="P1309" s="11">
        <f t="shared" si="121"/>
        <v>127.93</v>
      </c>
      <c r="Q1309" s="4" t="str">
        <f t="shared" si="122"/>
        <v>technology</v>
      </c>
      <c r="R1309" s="12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0">
        <f t="shared" si="120"/>
        <v>11</v>
      </c>
      <c r="P1310" s="11">
        <f t="shared" si="121"/>
        <v>29.89</v>
      </c>
      <c r="Q1310" s="4" t="str">
        <f t="shared" si="122"/>
        <v>technology</v>
      </c>
      <c r="R1310" s="12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0">
        <f t="shared" si="120"/>
        <v>112</v>
      </c>
      <c r="P1311" s="11">
        <f t="shared" si="121"/>
        <v>367.97</v>
      </c>
      <c r="Q1311" s="4" t="str">
        <f t="shared" si="122"/>
        <v>technology</v>
      </c>
      <c r="R1311" s="12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0">
        <f t="shared" si="120"/>
        <v>16</v>
      </c>
      <c r="P1312" s="11">
        <f t="shared" si="121"/>
        <v>129.16999999999999</v>
      </c>
      <c r="Q1312" s="4" t="str">
        <f t="shared" si="122"/>
        <v>technology</v>
      </c>
      <c r="R1312" s="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0">
        <f t="shared" si="120"/>
        <v>32</v>
      </c>
      <c r="P1313" s="11">
        <f t="shared" si="121"/>
        <v>800.7</v>
      </c>
      <c r="Q1313" s="4" t="str">
        <f t="shared" si="122"/>
        <v>technology</v>
      </c>
      <c r="R1313" s="12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0">
        <f t="shared" si="120"/>
        <v>1</v>
      </c>
      <c r="P1314" s="11">
        <f t="shared" si="121"/>
        <v>28</v>
      </c>
      <c r="Q1314" s="4" t="str">
        <f t="shared" si="122"/>
        <v>technology</v>
      </c>
      <c r="R1314" s="12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0">
        <f t="shared" si="120"/>
        <v>31</v>
      </c>
      <c r="P1315" s="11">
        <f t="shared" si="121"/>
        <v>102.02</v>
      </c>
      <c r="Q1315" s="4" t="str">
        <f t="shared" si="122"/>
        <v>technology</v>
      </c>
      <c r="R1315" s="12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0">
        <f t="shared" si="120"/>
        <v>1</v>
      </c>
      <c r="P1316" s="11">
        <f t="shared" si="121"/>
        <v>184.36</v>
      </c>
      <c r="Q1316" s="4" t="str">
        <f t="shared" si="122"/>
        <v>technology</v>
      </c>
      <c r="R1316" s="12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0">
        <f t="shared" si="120"/>
        <v>40</v>
      </c>
      <c r="P1317" s="11">
        <f t="shared" si="121"/>
        <v>162.91999999999999</v>
      </c>
      <c r="Q1317" s="4" t="str">
        <f t="shared" si="122"/>
        <v>technology</v>
      </c>
      <c r="R1317" s="12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0">
        <f t="shared" si="120"/>
        <v>0</v>
      </c>
      <c r="P1318" s="11">
        <f t="shared" si="121"/>
        <v>1</v>
      </c>
      <c r="Q1318" s="4" t="str">
        <f t="shared" si="122"/>
        <v>technology</v>
      </c>
      <c r="R1318" s="12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0">
        <f t="shared" si="120"/>
        <v>6</v>
      </c>
      <c r="P1319" s="11">
        <f t="shared" si="121"/>
        <v>603.53</v>
      </c>
      <c r="Q1319" s="4" t="str">
        <f t="shared" si="122"/>
        <v>technology</v>
      </c>
      <c r="R1319" s="12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0">
        <f t="shared" si="120"/>
        <v>15</v>
      </c>
      <c r="P1320" s="11">
        <f t="shared" si="121"/>
        <v>45.41</v>
      </c>
      <c r="Q1320" s="4" t="str">
        <f t="shared" si="122"/>
        <v>technology</v>
      </c>
      <c r="R1320" s="12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0">
        <f t="shared" si="120"/>
        <v>15</v>
      </c>
      <c r="P1321" s="11">
        <f t="shared" si="121"/>
        <v>97.33</v>
      </c>
      <c r="Q1321" s="4" t="str">
        <f t="shared" si="122"/>
        <v>technology</v>
      </c>
      <c r="R1321" s="12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0">
        <f t="shared" si="120"/>
        <v>1</v>
      </c>
      <c r="P1322" s="11">
        <f t="shared" si="121"/>
        <v>167.67</v>
      </c>
      <c r="Q1322" s="4" t="str">
        <f t="shared" si="122"/>
        <v>technology</v>
      </c>
      <c r="R1322" s="1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0">
        <f t="shared" si="120"/>
        <v>1</v>
      </c>
      <c r="P1323" s="11">
        <f t="shared" si="121"/>
        <v>859.86</v>
      </c>
      <c r="Q1323" s="4" t="str">
        <f t="shared" si="122"/>
        <v>technology</v>
      </c>
      <c r="R1323" s="12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0">
        <f t="shared" si="120"/>
        <v>0</v>
      </c>
      <c r="P1324" s="11">
        <f t="shared" si="121"/>
        <v>26.5</v>
      </c>
      <c r="Q1324" s="4" t="str">
        <f t="shared" si="122"/>
        <v>technology</v>
      </c>
      <c r="R1324" s="12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0">
        <f t="shared" si="120"/>
        <v>9</v>
      </c>
      <c r="P1325" s="11">
        <f t="shared" si="121"/>
        <v>30.27</v>
      </c>
      <c r="Q1325" s="4" t="str">
        <f t="shared" si="122"/>
        <v>technology</v>
      </c>
      <c r="R1325" s="12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0">
        <f t="shared" si="120"/>
        <v>10</v>
      </c>
      <c r="P1326" s="11">
        <f t="shared" si="121"/>
        <v>54.67</v>
      </c>
      <c r="Q1326" s="4" t="str">
        <f t="shared" si="122"/>
        <v>technology</v>
      </c>
      <c r="R1326" s="12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0">
        <f t="shared" si="120"/>
        <v>2</v>
      </c>
      <c r="P1327" s="11">
        <f t="shared" si="121"/>
        <v>60.75</v>
      </c>
      <c r="Q1327" s="4" t="str">
        <f t="shared" si="122"/>
        <v>technology</v>
      </c>
      <c r="R1327" s="12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0">
        <f t="shared" si="120"/>
        <v>1</v>
      </c>
      <c r="P1328" s="11">
        <f t="shared" si="121"/>
        <v>102.73</v>
      </c>
      <c r="Q1328" s="4" t="str">
        <f t="shared" si="122"/>
        <v>technology</v>
      </c>
      <c r="R1328" s="12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0">
        <f t="shared" si="120"/>
        <v>4</v>
      </c>
      <c r="P1329" s="11">
        <f t="shared" si="121"/>
        <v>41.59</v>
      </c>
      <c r="Q1329" s="4" t="str">
        <f t="shared" si="122"/>
        <v>technology</v>
      </c>
      <c r="R1329" s="12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0">
        <f t="shared" si="120"/>
        <v>2</v>
      </c>
      <c r="P1330" s="11">
        <f t="shared" si="121"/>
        <v>116.53</v>
      </c>
      <c r="Q1330" s="4" t="str">
        <f t="shared" si="122"/>
        <v>technology</v>
      </c>
      <c r="R1330" s="12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0">
        <f t="shared" si="120"/>
        <v>1</v>
      </c>
      <c r="P1331" s="11">
        <f t="shared" si="121"/>
        <v>45.33</v>
      </c>
      <c r="Q1331" s="4" t="str">
        <f t="shared" si="122"/>
        <v>technology</v>
      </c>
      <c r="R1331" s="12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0">
        <f t="shared" si="120"/>
        <v>22</v>
      </c>
      <c r="P1332" s="11">
        <f t="shared" si="121"/>
        <v>157.46</v>
      </c>
      <c r="Q1332" s="4" t="str">
        <f t="shared" si="122"/>
        <v>technology</v>
      </c>
      <c r="R1332" s="1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0">
        <f t="shared" si="120"/>
        <v>1</v>
      </c>
      <c r="P1333" s="11">
        <f t="shared" si="121"/>
        <v>100.5</v>
      </c>
      <c r="Q1333" s="4" t="str">
        <f t="shared" si="122"/>
        <v>technology</v>
      </c>
      <c r="R1333" s="12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0">
        <f t="shared" si="120"/>
        <v>0</v>
      </c>
      <c r="P1334" s="11">
        <f t="shared" si="121"/>
        <v>0</v>
      </c>
      <c r="Q1334" s="4" t="str">
        <f t="shared" si="122"/>
        <v>technology</v>
      </c>
      <c r="R1334" s="12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0">
        <f t="shared" si="120"/>
        <v>0</v>
      </c>
      <c r="P1335" s="11">
        <f t="shared" si="121"/>
        <v>0</v>
      </c>
      <c r="Q1335" s="4" t="str">
        <f t="shared" si="122"/>
        <v>technology</v>
      </c>
      <c r="R1335" s="12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0">
        <f t="shared" si="120"/>
        <v>11</v>
      </c>
      <c r="P1336" s="11">
        <f t="shared" si="121"/>
        <v>51.82</v>
      </c>
      <c r="Q1336" s="4" t="str">
        <f t="shared" si="122"/>
        <v>technology</v>
      </c>
      <c r="R1336" s="12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0">
        <f t="shared" si="120"/>
        <v>20</v>
      </c>
      <c r="P1337" s="11">
        <f t="shared" si="121"/>
        <v>308.75</v>
      </c>
      <c r="Q1337" s="4" t="str">
        <f t="shared" si="122"/>
        <v>technology</v>
      </c>
      <c r="R1337" s="12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0">
        <f t="shared" si="120"/>
        <v>85</v>
      </c>
      <c r="P1338" s="11">
        <f t="shared" si="121"/>
        <v>379.23</v>
      </c>
      <c r="Q1338" s="4" t="str">
        <f t="shared" si="122"/>
        <v>technology</v>
      </c>
      <c r="R1338" s="12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0">
        <f t="shared" si="120"/>
        <v>49</v>
      </c>
      <c r="P1339" s="11">
        <f t="shared" si="121"/>
        <v>176.36</v>
      </c>
      <c r="Q1339" s="4" t="str">
        <f t="shared" si="122"/>
        <v>technology</v>
      </c>
      <c r="R1339" s="12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0">
        <f t="shared" si="120"/>
        <v>3</v>
      </c>
      <c r="P1340" s="11">
        <f t="shared" si="121"/>
        <v>66.069999999999993</v>
      </c>
      <c r="Q1340" s="4" t="str">
        <f t="shared" si="122"/>
        <v>technology</v>
      </c>
      <c r="R1340" s="12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0">
        <f t="shared" si="120"/>
        <v>7</v>
      </c>
      <c r="P1341" s="11">
        <f t="shared" si="121"/>
        <v>89.65</v>
      </c>
      <c r="Q1341" s="4" t="str">
        <f t="shared" si="122"/>
        <v>technology</v>
      </c>
      <c r="R1341" s="12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0">
        <f t="shared" si="120"/>
        <v>0</v>
      </c>
      <c r="P1342" s="11">
        <f t="shared" si="121"/>
        <v>0</v>
      </c>
      <c r="Q1342" s="4" t="str">
        <f t="shared" si="122"/>
        <v>technology</v>
      </c>
      <c r="R1342" s="1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0">
        <f t="shared" si="120"/>
        <v>70</v>
      </c>
      <c r="P1343" s="11">
        <f t="shared" si="121"/>
        <v>382.39</v>
      </c>
      <c r="Q1343" s="4" t="str">
        <f t="shared" si="122"/>
        <v>technology</v>
      </c>
      <c r="R1343" s="12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0">
        <f t="shared" si="120"/>
        <v>0</v>
      </c>
      <c r="P1344" s="11">
        <f t="shared" si="121"/>
        <v>100</v>
      </c>
      <c r="Q1344" s="4" t="str">
        <f t="shared" si="122"/>
        <v>technology</v>
      </c>
      <c r="R1344" s="12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0">
        <f t="shared" si="120"/>
        <v>102</v>
      </c>
      <c r="P1345" s="11">
        <f t="shared" si="121"/>
        <v>158.36000000000001</v>
      </c>
      <c r="Q1345" s="4" t="str">
        <f t="shared" si="122"/>
        <v>technology</v>
      </c>
      <c r="R1345" s="12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0">
        <f t="shared" ref="O1346:O1409" si="126">ROUND((E1346/D1346)*100,0)</f>
        <v>378</v>
      </c>
      <c r="P1346" s="11">
        <f t="shared" si="121"/>
        <v>40.76</v>
      </c>
      <c r="Q1346" s="4" t="str">
        <f t="shared" si="122"/>
        <v>publishing</v>
      </c>
      <c r="R1346" s="12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0">
        <f t="shared" si="126"/>
        <v>125</v>
      </c>
      <c r="P1347" s="11">
        <f t="shared" ref="P1347:P1410" si="127">IFERROR(ROUND((E1347/L1347),2),0)</f>
        <v>53.57</v>
      </c>
      <c r="Q1347" s="4" t="str">
        <f t="shared" ref="Q1347:Q1410" si="128">MID(N1347,1,FIND("/",N1347,1)-1)</f>
        <v>publishing</v>
      </c>
      <c r="R1347" s="12" t="str">
        <f t="shared" ref="R1347:R1410" si="129">RIGHT(N1347,(LEN(N1347)-FIND("/",N1347,1)))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0">
        <f t="shared" si="126"/>
        <v>147</v>
      </c>
      <c r="P1348" s="11">
        <f t="shared" si="127"/>
        <v>48.45</v>
      </c>
      <c r="Q1348" s="4" t="str">
        <f t="shared" si="128"/>
        <v>publishing</v>
      </c>
      <c r="R1348" s="12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0">
        <f t="shared" si="126"/>
        <v>102</v>
      </c>
      <c r="P1349" s="11">
        <f t="shared" si="127"/>
        <v>82.42</v>
      </c>
      <c r="Q1349" s="4" t="str">
        <f t="shared" si="128"/>
        <v>publishing</v>
      </c>
      <c r="R1349" s="12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0">
        <f t="shared" si="126"/>
        <v>102</v>
      </c>
      <c r="P1350" s="11">
        <f t="shared" si="127"/>
        <v>230.19</v>
      </c>
      <c r="Q1350" s="4" t="str">
        <f t="shared" si="128"/>
        <v>publishing</v>
      </c>
      <c r="R1350" s="12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0">
        <f t="shared" si="126"/>
        <v>204</v>
      </c>
      <c r="P1351" s="11">
        <f t="shared" si="127"/>
        <v>59.36</v>
      </c>
      <c r="Q1351" s="4" t="str">
        <f t="shared" si="128"/>
        <v>publishing</v>
      </c>
      <c r="R1351" s="12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0">
        <f t="shared" si="126"/>
        <v>104</v>
      </c>
      <c r="P1352" s="11">
        <f t="shared" si="127"/>
        <v>66.7</v>
      </c>
      <c r="Q1352" s="4" t="str">
        <f t="shared" si="128"/>
        <v>publishing</v>
      </c>
      <c r="R1352" s="1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0">
        <f t="shared" si="126"/>
        <v>101</v>
      </c>
      <c r="P1353" s="11">
        <f t="shared" si="127"/>
        <v>168.78</v>
      </c>
      <c r="Q1353" s="4" t="str">
        <f t="shared" si="128"/>
        <v>publishing</v>
      </c>
      <c r="R1353" s="12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0">
        <f t="shared" si="126"/>
        <v>136</v>
      </c>
      <c r="P1354" s="11">
        <f t="shared" si="127"/>
        <v>59.97</v>
      </c>
      <c r="Q1354" s="4" t="str">
        <f t="shared" si="128"/>
        <v>publishing</v>
      </c>
      <c r="R1354" s="12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0">
        <f t="shared" si="126"/>
        <v>134</v>
      </c>
      <c r="P1355" s="11">
        <f t="shared" si="127"/>
        <v>31.81</v>
      </c>
      <c r="Q1355" s="4" t="str">
        <f t="shared" si="128"/>
        <v>publishing</v>
      </c>
      <c r="R1355" s="12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0">
        <f t="shared" si="126"/>
        <v>130</v>
      </c>
      <c r="P1356" s="11">
        <f t="shared" si="127"/>
        <v>24.42</v>
      </c>
      <c r="Q1356" s="4" t="str">
        <f t="shared" si="128"/>
        <v>publishing</v>
      </c>
      <c r="R1356" s="12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0">
        <f t="shared" si="126"/>
        <v>123</v>
      </c>
      <c r="P1357" s="11">
        <f t="shared" si="127"/>
        <v>25.35</v>
      </c>
      <c r="Q1357" s="4" t="str">
        <f t="shared" si="128"/>
        <v>publishing</v>
      </c>
      <c r="R1357" s="12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0">
        <f t="shared" si="126"/>
        <v>183</v>
      </c>
      <c r="P1358" s="11">
        <f t="shared" si="127"/>
        <v>71.44</v>
      </c>
      <c r="Q1358" s="4" t="str">
        <f t="shared" si="128"/>
        <v>publishing</v>
      </c>
      <c r="R1358" s="12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0">
        <f t="shared" si="126"/>
        <v>125</v>
      </c>
      <c r="P1359" s="11">
        <f t="shared" si="127"/>
        <v>38.549999999999997</v>
      </c>
      <c r="Q1359" s="4" t="str">
        <f t="shared" si="128"/>
        <v>publishing</v>
      </c>
      <c r="R1359" s="12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0">
        <f t="shared" si="126"/>
        <v>112</v>
      </c>
      <c r="P1360" s="11">
        <f t="shared" si="127"/>
        <v>68.37</v>
      </c>
      <c r="Q1360" s="4" t="str">
        <f t="shared" si="128"/>
        <v>publishing</v>
      </c>
      <c r="R1360" s="12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0">
        <f t="shared" si="126"/>
        <v>116</v>
      </c>
      <c r="P1361" s="11">
        <f t="shared" si="127"/>
        <v>40.21</v>
      </c>
      <c r="Q1361" s="4" t="str">
        <f t="shared" si="128"/>
        <v>publishing</v>
      </c>
      <c r="R1361" s="12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0">
        <f t="shared" si="126"/>
        <v>173</v>
      </c>
      <c r="P1362" s="11">
        <f t="shared" si="127"/>
        <v>32.07</v>
      </c>
      <c r="Q1362" s="4" t="str">
        <f t="shared" si="128"/>
        <v>publishing</v>
      </c>
      <c r="R1362" s="1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0">
        <f t="shared" si="126"/>
        <v>126</v>
      </c>
      <c r="P1363" s="11">
        <f t="shared" si="127"/>
        <v>28.63</v>
      </c>
      <c r="Q1363" s="4" t="str">
        <f t="shared" si="128"/>
        <v>publishing</v>
      </c>
      <c r="R1363" s="12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0">
        <f t="shared" si="126"/>
        <v>109</v>
      </c>
      <c r="P1364" s="11">
        <f t="shared" si="127"/>
        <v>43.64</v>
      </c>
      <c r="Q1364" s="4" t="str">
        <f t="shared" si="128"/>
        <v>publishing</v>
      </c>
      <c r="R1364" s="12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0">
        <f t="shared" si="126"/>
        <v>100</v>
      </c>
      <c r="P1365" s="11">
        <f t="shared" si="127"/>
        <v>40</v>
      </c>
      <c r="Q1365" s="4" t="str">
        <f t="shared" si="128"/>
        <v>publishing</v>
      </c>
      <c r="R1365" s="12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0">
        <f t="shared" si="126"/>
        <v>119</v>
      </c>
      <c r="P1366" s="11">
        <f t="shared" si="127"/>
        <v>346.04</v>
      </c>
      <c r="Q1366" s="4" t="str">
        <f t="shared" si="128"/>
        <v>music</v>
      </c>
      <c r="R1366" s="12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0">
        <f t="shared" si="126"/>
        <v>100</v>
      </c>
      <c r="P1367" s="11">
        <f t="shared" si="127"/>
        <v>81.739999999999995</v>
      </c>
      <c r="Q1367" s="4" t="str">
        <f t="shared" si="128"/>
        <v>music</v>
      </c>
      <c r="R1367" s="12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0">
        <f t="shared" si="126"/>
        <v>126</v>
      </c>
      <c r="P1368" s="11">
        <f t="shared" si="127"/>
        <v>64.540000000000006</v>
      </c>
      <c r="Q1368" s="4" t="str">
        <f t="shared" si="128"/>
        <v>music</v>
      </c>
      <c r="R1368" s="12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0">
        <f t="shared" si="126"/>
        <v>114</v>
      </c>
      <c r="P1369" s="11">
        <f t="shared" si="127"/>
        <v>63.48</v>
      </c>
      <c r="Q1369" s="4" t="str">
        <f t="shared" si="128"/>
        <v>music</v>
      </c>
      <c r="R1369" s="12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0">
        <f t="shared" si="126"/>
        <v>111</v>
      </c>
      <c r="P1370" s="11">
        <f t="shared" si="127"/>
        <v>63.62</v>
      </c>
      <c r="Q1370" s="4" t="str">
        <f t="shared" si="128"/>
        <v>music</v>
      </c>
      <c r="R1370" s="12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0">
        <f t="shared" si="126"/>
        <v>105</v>
      </c>
      <c r="P1371" s="11">
        <f t="shared" si="127"/>
        <v>83.97</v>
      </c>
      <c r="Q1371" s="4" t="str">
        <f t="shared" si="128"/>
        <v>music</v>
      </c>
      <c r="R1371" s="12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0">
        <f t="shared" si="126"/>
        <v>104</v>
      </c>
      <c r="P1372" s="11">
        <f t="shared" si="127"/>
        <v>77.75</v>
      </c>
      <c r="Q1372" s="4" t="str">
        <f t="shared" si="128"/>
        <v>music</v>
      </c>
      <c r="R1372" s="1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0">
        <f t="shared" si="126"/>
        <v>107</v>
      </c>
      <c r="P1373" s="11">
        <f t="shared" si="127"/>
        <v>107.07</v>
      </c>
      <c r="Q1373" s="4" t="str">
        <f t="shared" si="128"/>
        <v>music</v>
      </c>
      <c r="R1373" s="12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0">
        <f t="shared" si="126"/>
        <v>124</v>
      </c>
      <c r="P1374" s="11">
        <f t="shared" si="127"/>
        <v>38.75</v>
      </c>
      <c r="Q1374" s="4" t="str">
        <f t="shared" si="128"/>
        <v>music</v>
      </c>
      <c r="R1374" s="12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0">
        <f t="shared" si="126"/>
        <v>105</v>
      </c>
      <c r="P1375" s="11">
        <f t="shared" si="127"/>
        <v>201.94</v>
      </c>
      <c r="Q1375" s="4" t="str">
        <f t="shared" si="128"/>
        <v>music</v>
      </c>
      <c r="R1375" s="12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0">
        <f t="shared" si="126"/>
        <v>189</v>
      </c>
      <c r="P1376" s="11">
        <f t="shared" si="127"/>
        <v>43.06</v>
      </c>
      <c r="Q1376" s="4" t="str">
        <f t="shared" si="128"/>
        <v>music</v>
      </c>
      <c r="R1376" s="12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0">
        <f t="shared" si="126"/>
        <v>171</v>
      </c>
      <c r="P1377" s="11">
        <f t="shared" si="127"/>
        <v>62.87</v>
      </c>
      <c r="Q1377" s="4" t="str">
        <f t="shared" si="128"/>
        <v>music</v>
      </c>
      <c r="R1377" s="12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0">
        <f t="shared" si="126"/>
        <v>252</v>
      </c>
      <c r="P1378" s="11">
        <f t="shared" si="127"/>
        <v>55.61</v>
      </c>
      <c r="Q1378" s="4" t="str">
        <f t="shared" si="128"/>
        <v>music</v>
      </c>
      <c r="R1378" s="12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0">
        <f t="shared" si="126"/>
        <v>116</v>
      </c>
      <c r="P1379" s="11">
        <f t="shared" si="127"/>
        <v>48.71</v>
      </c>
      <c r="Q1379" s="4" t="str">
        <f t="shared" si="128"/>
        <v>music</v>
      </c>
      <c r="R1379" s="12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0">
        <f t="shared" si="126"/>
        <v>203</v>
      </c>
      <c r="P1380" s="11">
        <f t="shared" si="127"/>
        <v>30.58</v>
      </c>
      <c r="Q1380" s="4" t="str">
        <f t="shared" si="128"/>
        <v>music</v>
      </c>
      <c r="R1380" s="12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0">
        <f t="shared" si="126"/>
        <v>112</v>
      </c>
      <c r="P1381" s="11">
        <f t="shared" si="127"/>
        <v>73.91</v>
      </c>
      <c r="Q1381" s="4" t="str">
        <f t="shared" si="128"/>
        <v>music</v>
      </c>
      <c r="R1381" s="12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0">
        <f t="shared" si="126"/>
        <v>424</v>
      </c>
      <c r="P1382" s="11">
        <f t="shared" si="127"/>
        <v>21.2</v>
      </c>
      <c r="Q1382" s="4" t="str">
        <f t="shared" si="128"/>
        <v>music</v>
      </c>
      <c r="R1382" s="1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0">
        <f t="shared" si="126"/>
        <v>107</v>
      </c>
      <c r="P1383" s="11">
        <f t="shared" si="127"/>
        <v>73.36</v>
      </c>
      <c r="Q1383" s="4" t="str">
        <f t="shared" si="128"/>
        <v>music</v>
      </c>
      <c r="R1383" s="12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0">
        <f t="shared" si="126"/>
        <v>104</v>
      </c>
      <c r="P1384" s="11">
        <f t="shared" si="127"/>
        <v>56.41</v>
      </c>
      <c r="Q1384" s="4" t="str">
        <f t="shared" si="128"/>
        <v>music</v>
      </c>
      <c r="R1384" s="12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0">
        <f t="shared" si="126"/>
        <v>212</v>
      </c>
      <c r="P1385" s="11">
        <f t="shared" si="127"/>
        <v>50.25</v>
      </c>
      <c r="Q1385" s="4" t="str">
        <f t="shared" si="128"/>
        <v>music</v>
      </c>
      <c r="R1385" s="12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0">
        <f t="shared" si="126"/>
        <v>124</v>
      </c>
      <c r="P1386" s="11">
        <f t="shared" si="127"/>
        <v>68.94</v>
      </c>
      <c r="Q1386" s="4" t="str">
        <f t="shared" si="128"/>
        <v>music</v>
      </c>
      <c r="R1386" s="12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0">
        <f t="shared" si="126"/>
        <v>110</v>
      </c>
      <c r="P1387" s="11">
        <f t="shared" si="127"/>
        <v>65.91</v>
      </c>
      <c r="Q1387" s="4" t="str">
        <f t="shared" si="128"/>
        <v>music</v>
      </c>
      <c r="R1387" s="12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0">
        <f t="shared" si="126"/>
        <v>219</v>
      </c>
      <c r="P1388" s="11">
        <f t="shared" si="127"/>
        <v>62.5</v>
      </c>
      <c r="Q1388" s="4" t="str">
        <f t="shared" si="128"/>
        <v>music</v>
      </c>
      <c r="R1388" s="12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0">
        <f t="shared" si="126"/>
        <v>137</v>
      </c>
      <c r="P1389" s="11">
        <f t="shared" si="127"/>
        <v>70.06</v>
      </c>
      <c r="Q1389" s="4" t="str">
        <f t="shared" si="128"/>
        <v>music</v>
      </c>
      <c r="R1389" s="12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0">
        <f t="shared" si="126"/>
        <v>135</v>
      </c>
      <c r="P1390" s="11">
        <f t="shared" si="127"/>
        <v>60.18</v>
      </c>
      <c r="Q1390" s="4" t="str">
        <f t="shared" si="128"/>
        <v>music</v>
      </c>
      <c r="R1390" s="12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0">
        <f t="shared" si="126"/>
        <v>145</v>
      </c>
      <c r="P1391" s="11">
        <f t="shared" si="127"/>
        <v>21.38</v>
      </c>
      <c r="Q1391" s="4" t="str">
        <f t="shared" si="128"/>
        <v>music</v>
      </c>
      <c r="R1391" s="12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0">
        <f t="shared" si="126"/>
        <v>109</v>
      </c>
      <c r="P1392" s="11">
        <f t="shared" si="127"/>
        <v>160.79</v>
      </c>
      <c r="Q1392" s="4" t="str">
        <f t="shared" si="128"/>
        <v>music</v>
      </c>
      <c r="R1392" s="1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0">
        <f t="shared" si="126"/>
        <v>110</v>
      </c>
      <c r="P1393" s="11">
        <f t="shared" si="127"/>
        <v>42.38</v>
      </c>
      <c r="Q1393" s="4" t="str">
        <f t="shared" si="128"/>
        <v>music</v>
      </c>
      <c r="R1393" s="12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0">
        <f t="shared" si="126"/>
        <v>114</v>
      </c>
      <c r="P1394" s="11">
        <f t="shared" si="127"/>
        <v>27.32</v>
      </c>
      <c r="Q1394" s="4" t="str">
        <f t="shared" si="128"/>
        <v>music</v>
      </c>
      <c r="R1394" s="12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0">
        <f t="shared" si="126"/>
        <v>102</v>
      </c>
      <c r="P1395" s="11">
        <f t="shared" si="127"/>
        <v>196.83</v>
      </c>
      <c r="Q1395" s="4" t="str">
        <f t="shared" si="128"/>
        <v>music</v>
      </c>
      <c r="R1395" s="12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0">
        <f t="shared" si="126"/>
        <v>122</v>
      </c>
      <c r="P1396" s="11">
        <f t="shared" si="127"/>
        <v>53.88</v>
      </c>
      <c r="Q1396" s="4" t="str">
        <f t="shared" si="128"/>
        <v>music</v>
      </c>
      <c r="R1396" s="12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0">
        <f t="shared" si="126"/>
        <v>112</v>
      </c>
      <c r="P1397" s="11">
        <f t="shared" si="127"/>
        <v>47.76</v>
      </c>
      <c r="Q1397" s="4" t="str">
        <f t="shared" si="128"/>
        <v>music</v>
      </c>
      <c r="R1397" s="12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0">
        <f t="shared" si="126"/>
        <v>107</v>
      </c>
      <c r="P1398" s="11">
        <f t="shared" si="127"/>
        <v>88.19</v>
      </c>
      <c r="Q1398" s="4" t="str">
        <f t="shared" si="128"/>
        <v>music</v>
      </c>
      <c r="R1398" s="12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0">
        <f t="shared" si="126"/>
        <v>114</v>
      </c>
      <c r="P1399" s="11">
        <f t="shared" si="127"/>
        <v>72.06</v>
      </c>
      <c r="Q1399" s="4" t="str">
        <f t="shared" si="128"/>
        <v>music</v>
      </c>
      <c r="R1399" s="12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0">
        <f t="shared" si="126"/>
        <v>110</v>
      </c>
      <c r="P1400" s="11">
        <f t="shared" si="127"/>
        <v>74.25</v>
      </c>
      <c r="Q1400" s="4" t="str">
        <f t="shared" si="128"/>
        <v>music</v>
      </c>
      <c r="R1400" s="12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0">
        <f t="shared" si="126"/>
        <v>126</v>
      </c>
      <c r="P1401" s="11">
        <f t="shared" si="127"/>
        <v>61.7</v>
      </c>
      <c r="Q1401" s="4" t="str">
        <f t="shared" si="128"/>
        <v>music</v>
      </c>
      <c r="R1401" s="12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0">
        <f t="shared" si="126"/>
        <v>167</v>
      </c>
      <c r="P1402" s="11">
        <f t="shared" si="127"/>
        <v>17.239999999999998</v>
      </c>
      <c r="Q1402" s="4" t="str">
        <f t="shared" si="128"/>
        <v>music</v>
      </c>
      <c r="R1402" s="1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0">
        <f t="shared" si="126"/>
        <v>497</v>
      </c>
      <c r="P1403" s="11">
        <f t="shared" si="127"/>
        <v>51.72</v>
      </c>
      <c r="Q1403" s="4" t="str">
        <f t="shared" si="128"/>
        <v>music</v>
      </c>
      <c r="R1403" s="12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0">
        <f t="shared" si="126"/>
        <v>109</v>
      </c>
      <c r="P1404" s="11">
        <f t="shared" si="127"/>
        <v>24.15</v>
      </c>
      <c r="Q1404" s="4" t="str">
        <f t="shared" si="128"/>
        <v>music</v>
      </c>
      <c r="R1404" s="12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0">
        <f t="shared" si="126"/>
        <v>103</v>
      </c>
      <c r="P1405" s="11">
        <f t="shared" si="127"/>
        <v>62.17</v>
      </c>
      <c r="Q1405" s="4" t="str">
        <f t="shared" si="128"/>
        <v>music</v>
      </c>
      <c r="R1405" s="12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0">
        <f t="shared" si="126"/>
        <v>2</v>
      </c>
      <c r="P1406" s="11">
        <f t="shared" si="127"/>
        <v>48.2</v>
      </c>
      <c r="Q1406" s="4" t="str">
        <f t="shared" si="128"/>
        <v>publishing</v>
      </c>
      <c r="R1406" s="12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0">
        <f t="shared" si="126"/>
        <v>0</v>
      </c>
      <c r="P1407" s="11">
        <f t="shared" si="127"/>
        <v>6.18</v>
      </c>
      <c r="Q1407" s="4" t="str">
        <f t="shared" si="128"/>
        <v>publishing</v>
      </c>
      <c r="R1407" s="12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0">
        <f t="shared" si="126"/>
        <v>0</v>
      </c>
      <c r="P1408" s="11">
        <f t="shared" si="127"/>
        <v>5</v>
      </c>
      <c r="Q1408" s="4" t="str">
        <f t="shared" si="128"/>
        <v>publishing</v>
      </c>
      <c r="R1408" s="12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0">
        <f t="shared" si="126"/>
        <v>1</v>
      </c>
      <c r="P1409" s="11">
        <f t="shared" si="127"/>
        <v>7.5</v>
      </c>
      <c r="Q1409" s="4" t="str">
        <f t="shared" si="128"/>
        <v>publishing</v>
      </c>
      <c r="R1409" s="12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0">
        <f t="shared" ref="O1410:O1473" si="132">ROUND((E1410/D1410)*100,0)</f>
        <v>7</v>
      </c>
      <c r="P1410" s="11">
        <f t="shared" si="127"/>
        <v>12</v>
      </c>
      <c r="Q1410" s="4" t="str">
        <f t="shared" si="128"/>
        <v>publishing</v>
      </c>
      <c r="R1410" s="12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0">
        <f t="shared" si="132"/>
        <v>0</v>
      </c>
      <c r="P1411" s="11">
        <f t="shared" ref="P1411:P1474" si="133">IFERROR(ROUND((E1411/L1411),2),0)</f>
        <v>0</v>
      </c>
      <c r="Q1411" s="4" t="str">
        <f t="shared" ref="Q1411:Q1474" si="134">MID(N1411,1,FIND("/",N1411,1)-1)</f>
        <v>publishing</v>
      </c>
      <c r="R1411" s="12" t="str">
        <f t="shared" ref="R1411:R1474" si="135">RIGHT(N1411,(LEN(N1411)-FIND("/",N1411,1)))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0">
        <f t="shared" si="132"/>
        <v>0</v>
      </c>
      <c r="P1412" s="11">
        <f t="shared" si="133"/>
        <v>1</v>
      </c>
      <c r="Q1412" s="4" t="str">
        <f t="shared" si="134"/>
        <v>publishing</v>
      </c>
      <c r="R1412" s="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0">
        <f t="shared" si="132"/>
        <v>0</v>
      </c>
      <c r="P1413" s="11">
        <f t="shared" si="133"/>
        <v>2.33</v>
      </c>
      <c r="Q1413" s="4" t="str">
        <f t="shared" si="134"/>
        <v>publishing</v>
      </c>
      <c r="R1413" s="12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0">
        <f t="shared" si="132"/>
        <v>5</v>
      </c>
      <c r="P1414" s="11">
        <f t="shared" si="133"/>
        <v>24.62</v>
      </c>
      <c r="Q1414" s="4" t="str">
        <f t="shared" si="134"/>
        <v>publishing</v>
      </c>
      <c r="R1414" s="12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0">
        <f t="shared" si="132"/>
        <v>5</v>
      </c>
      <c r="P1415" s="11">
        <f t="shared" si="133"/>
        <v>100</v>
      </c>
      <c r="Q1415" s="4" t="str">
        <f t="shared" si="134"/>
        <v>publishing</v>
      </c>
      <c r="R1415" s="12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0">
        <f t="shared" si="132"/>
        <v>0</v>
      </c>
      <c r="P1416" s="11">
        <f t="shared" si="133"/>
        <v>1</v>
      </c>
      <c r="Q1416" s="4" t="str">
        <f t="shared" si="134"/>
        <v>publishing</v>
      </c>
      <c r="R1416" s="12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0">
        <f t="shared" si="132"/>
        <v>18</v>
      </c>
      <c r="P1417" s="11">
        <f t="shared" si="133"/>
        <v>88.89</v>
      </c>
      <c r="Q1417" s="4" t="str">
        <f t="shared" si="134"/>
        <v>publishing</v>
      </c>
      <c r="R1417" s="12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0">
        <f t="shared" si="132"/>
        <v>0</v>
      </c>
      <c r="P1418" s="11">
        <f t="shared" si="133"/>
        <v>0</v>
      </c>
      <c r="Q1418" s="4" t="str">
        <f t="shared" si="134"/>
        <v>publishing</v>
      </c>
      <c r="R1418" s="12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0">
        <f t="shared" si="132"/>
        <v>1</v>
      </c>
      <c r="P1419" s="11">
        <f t="shared" si="133"/>
        <v>27.5</v>
      </c>
      <c r="Q1419" s="4" t="str">
        <f t="shared" si="134"/>
        <v>publishing</v>
      </c>
      <c r="R1419" s="12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0">
        <f t="shared" si="132"/>
        <v>0</v>
      </c>
      <c r="P1420" s="11">
        <f t="shared" si="133"/>
        <v>6</v>
      </c>
      <c r="Q1420" s="4" t="str">
        <f t="shared" si="134"/>
        <v>publishing</v>
      </c>
      <c r="R1420" s="12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0">
        <f t="shared" si="132"/>
        <v>7</v>
      </c>
      <c r="P1421" s="11">
        <f t="shared" si="133"/>
        <v>44.5</v>
      </c>
      <c r="Q1421" s="4" t="str">
        <f t="shared" si="134"/>
        <v>publishing</v>
      </c>
      <c r="R1421" s="12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0">
        <f t="shared" si="132"/>
        <v>3</v>
      </c>
      <c r="P1422" s="11">
        <f t="shared" si="133"/>
        <v>1</v>
      </c>
      <c r="Q1422" s="4" t="str">
        <f t="shared" si="134"/>
        <v>publishing</v>
      </c>
      <c r="R1422" s="1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0">
        <f t="shared" si="132"/>
        <v>0</v>
      </c>
      <c r="P1423" s="11">
        <f t="shared" si="133"/>
        <v>100</v>
      </c>
      <c r="Q1423" s="4" t="str">
        <f t="shared" si="134"/>
        <v>publishing</v>
      </c>
      <c r="R1423" s="12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0">
        <f t="shared" si="132"/>
        <v>0</v>
      </c>
      <c r="P1424" s="11">
        <f t="shared" si="133"/>
        <v>13</v>
      </c>
      <c r="Q1424" s="4" t="str">
        <f t="shared" si="134"/>
        <v>publishing</v>
      </c>
      <c r="R1424" s="12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0">
        <f t="shared" si="132"/>
        <v>0</v>
      </c>
      <c r="P1425" s="11">
        <f t="shared" si="133"/>
        <v>100</v>
      </c>
      <c r="Q1425" s="4" t="str">
        <f t="shared" si="134"/>
        <v>publishing</v>
      </c>
      <c r="R1425" s="12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0">
        <f t="shared" si="132"/>
        <v>20</v>
      </c>
      <c r="P1426" s="11">
        <f t="shared" si="133"/>
        <v>109.07</v>
      </c>
      <c r="Q1426" s="4" t="str">
        <f t="shared" si="134"/>
        <v>publishing</v>
      </c>
      <c r="R1426" s="12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0">
        <f t="shared" si="132"/>
        <v>0</v>
      </c>
      <c r="P1427" s="11">
        <f t="shared" si="133"/>
        <v>0</v>
      </c>
      <c r="Q1427" s="4" t="str">
        <f t="shared" si="134"/>
        <v>publishing</v>
      </c>
      <c r="R1427" s="12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0">
        <f t="shared" si="132"/>
        <v>0</v>
      </c>
      <c r="P1428" s="11">
        <f t="shared" si="133"/>
        <v>0</v>
      </c>
      <c r="Q1428" s="4" t="str">
        <f t="shared" si="134"/>
        <v>publishing</v>
      </c>
      <c r="R1428" s="12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0">
        <f t="shared" si="132"/>
        <v>8</v>
      </c>
      <c r="P1429" s="11">
        <f t="shared" si="133"/>
        <v>104.75</v>
      </c>
      <c r="Q1429" s="4" t="str">
        <f t="shared" si="134"/>
        <v>publishing</v>
      </c>
      <c r="R1429" s="12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0">
        <f t="shared" si="132"/>
        <v>5</v>
      </c>
      <c r="P1430" s="11">
        <f t="shared" si="133"/>
        <v>15</v>
      </c>
      <c r="Q1430" s="4" t="str">
        <f t="shared" si="134"/>
        <v>publishing</v>
      </c>
      <c r="R1430" s="12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0">
        <f t="shared" si="132"/>
        <v>0</v>
      </c>
      <c r="P1431" s="11">
        <f t="shared" si="133"/>
        <v>0</v>
      </c>
      <c r="Q1431" s="4" t="str">
        <f t="shared" si="134"/>
        <v>publishing</v>
      </c>
      <c r="R1431" s="12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0">
        <f t="shared" si="132"/>
        <v>8</v>
      </c>
      <c r="P1432" s="11">
        <f t="shared" si="133"/>
        <v>80.599999999999994</v>
      </c>
      <c r="Q1432" s="4" t="str">
        <f t="shared" si="134"/>
        <v>publishing</v>
      </c>
      <c r="R1432" s="1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0">
        <f t="shared" si="132"/>
        <v>32</v>
      </c>
      <c r="P1433" s="11">
        <f t="shared" si="133"/>
        <v>115.55</v>
      </c>
      <c r="Q1433" s="4" t="str">
        <f t="shared" si="134"/>
        <v>publishing</v>
      </c>
      <c r="R1433" s="12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0">
        <f t="shared" si="132"/>
        <v>0</v>
      </c>
      <c r="P1434" s="11">
        <f t="shared" si="133"/>
        <v>0</v>
      </c>
      <c r="Q1434" s="4" t="str">
        <f t="shared" si="134"/>
        <v>publishing</v>
      </c>
      <c r="R1434" s="12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0">
        <f t="shared" si="132"/>
        <v>7</v>
      </c>
      <c r="P1435" s="11">
        <f t="shared" si="133"/>
        <v>80.5</v>
      </c>
      <c r="Q1435" s="4" t="str">
        <f t="shared" si="134"/>
        <v>publishing</v>
      </c>
      <c r="R1435" s="12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0">
        <f t="shared" si="132"/>
        <v>10</v>
      </c>
      <c r="P1436" s="11">
        <f t="shared" si="133"/>
        <v>744.55</v>
      </c>
      <c r="Q1436" s="4" t="str">
        <f t="shared" si="134"/>
        <v>publishing</v>
      </c>
      <c r="R1436" s="12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0">
        <f t="shared" si="132"/>
        <v>0</v>
      </c>
      <c r="P1437" s="11">
        <f t="shared" si="133"/>
        <v>7.5</v>
      </c>
      <c r="Q1437" s="4" t="str">
        <f t="shared" si="134"/>
        <v>publishing</v>
      </c>
      <c r="R1437" s="12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0">
        <f t="shared" si="132"/>
        <v>1</v>
      </c>
      <c r="P1438" s="11">
        <f t="shared" si="133"/>
        <v>38.5</v>
      </c>
      <c r="Q1438" s="4" t="str">
        <f t="shared" si="134"/>
        <v>publishing</v>
      </c>
      <c r="R1438" s="12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0">
        <f t="shared" si="132"/>
        <v>27</v>
      </c>
      <c r="P1439" s="11">
        <f t="shared" si="133"/>
        <v>36.68</v>
      </c>
      <c r="Q1439" s="4" t="str">
        <f t="shared" si="134"/>
        <v>publishing</v>
      </c>
      <c r="R1439" s="12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0">
        <f t="shared" si="132"/>
        <v>3</v>
      </c>
      <c r="P1440" s="11">
        <f t="shared" si="133"/>
        <v>75</v>
      </c>
      <c r="Q1440" s="4" t="str">
        <f t="shared" si="134"/>
        <v>publishing</v>
      </c>
      <c r="R1440" s="12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0">
        <f t="shared" si="132"/>
        <v>7</v>
      </c>
      <c r="P1441" s="11">
        <f t="shared" si="133"/>
        <v>30</v>
      </c>
      <c r="Q1441" s="4" t="str">
        <f t="shared" si="134"/>
        <v>publishing</v>
      </c>
      <c r="R1441" s="12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0">
        <f t="shared" si="132"/>
        <v>0</v>
      </c>
      <c r="P1442" s="11">
        <f t="shared" si="133"/>
        <v>1</v>
      </c>
      <c r="Q1442" s="4" t="str">
        <f t="shared" si="134"/>
        <v>publishing</v>
      </c>
      <c r="R1442" s="1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0">
        <f t="shared" si="132"/>
        <v>1</v>
      </c>
      <c r="P1443" s="11">
        <f t="shared" si="133"/>
        <v>673.33</v>
      </c>
      <c r="Q1443" s="4" t="str">
        <f t="shared" si="134"/>
        <v>publishing</v>
      </c>
      <c r="R1443" s="12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0">
        <f t="shared" si="132"/>
        <v>0</v>
      </c>
      <c r="P1444" s="11">
        <f t="shared" si="133"/>
        <v>0</v>
      </c>
      <c r="Q1444" s="4" t="str">
        <f t="shared" si="134"/>
        <v>publishing</v>
      </c>
      <c r="R1444" s="12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0">
        <f t="shared" si="132"/>
        <v>0</v>
      </c>
      <c r="P1445" s="11">
        <f t="shared" si="133"/>
        <v>0</v>
      </c>
      <c r="Q1445" s="4" t="str">
        <f t="shared" si="134"/>
        <v>publishing</v>
      </c>
      <c r="R1445" s="12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0">
        <f t="shared" si="132"/>
        <v>0</v>
      </c>
      <c r="P1446" s="11">
        <f t="shared" si="133"/>
        <v>0</v>
      </c>
      <c r="Q1446" s="4" t="str">
        <f t="shared" si="134"/>
        <v>publishing</v>
      </c>
      <c r="R1446" s="12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0">
        <f t="shared" si="132"/>
        <v>0</v>
      </c>
      <c r="P1447" s="11">
        <f t="shared" si="133"/>
        <v>0</v>
      </c>
      <c r="Q1447" s="4" t="str">
        <f t="shared" si="134"/>
        <v>publishing</v>
      </c>
      <c r="R1447" s="12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0">
        <f t="shared" si="132"/>
        <v>0</v>
      </c>
      <c r="P1448" s="11">
        <f t="shared" si="133"/>
        <v>0</v>
      </c>
      <c r="Q1448" s="4" t="str">
        <f t="shared" si="134"/>
        <v>publishing</v>
      </c>
      <c r="R1448" s="12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0">
        <f t="shared" si="132"/>
        <v>0</v>
      </c>
      <c r="P1449" s="11">
        <f t="shared" si="133"/>
        <v>25</v>
      </c>
      <c r="Q1449" s="4" t="str">
        <f t="shared" si="134"/>
        <v>publishing</v>
      </c>
      <c r="R1449" s="12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0">
        <f t="shared" si="132"/>
        <v>0</v>
      </c>
      <c r="P1450" s="11">
        <f t="shared" si="133"/>
        <v>0</v>
      </c>
      <c r="Q1450" s="4" t="str">
        <f t="shared" si="134"/>
        <v>publishing</v>
      </c>
      <c r="R1450" s="12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0">
        <f t="shared" si="132"/>
        <v>0</v>
      </c>
      <c r="P1451" s="11">
        <f t="shared" si="133"/>
        <v>0</v>
      </c>
      <c r="Q1451" s="4" t="str">
        <f t="shared" si="134"/>
        <v>publishing</v>
      </c>
      <c r="R1451" s="12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0">
        <f t="shared" si="132"/>
        <v>0</v>
      </c>
      <c r="P1452" s="11">
        <f t="shared" si="133"/>
        <v>1</v>
      </c>
      <c r="Q1452" s="4" t="str">
        <f t="shared" si="134"/>
        <v>publishing</v>
      </c>
      <c r="R1452" s="1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0">
        <f t="shared" si="132"/>
        <v>0</v>
      </c>
      <c r="P1453" s="11">
        <f t="shared" si="133"/>
        <v>1</v>
      </c>
      <c r="Q1453" s="4" t="str">
        <f t="shared" si="134"/>
        <v>publishing</v>
      </c>
      <c r="R1453" s="12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0">
        <f t="shared" si="132"/>
        <v>0</v>
      </c>
      <c r="P1454" s="11">
        <f t="shared" si="133"/>
        <v>0</v>
      </c>
      <c r="Q1454" s="4" t="str">
        <f t="shared" si="134"/>
        <v>publishing</v>
      </c>
      <c r="R1454" s="12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0">
        <f t="shared" si="132"/>
        <v>0</v>
      </c>
      <c r="P1455" s="11">
        <f t="shared" si="133"/>
        <v>0</v>
      </c>
      <c r="Q1455" s="4" t="str">
        <f t="shared" si="134"/>
        <v>publishing</v>
      </c>
      <c r="R1455" s="12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0">
        <f t="shared" si="132"/>
        <v>1</v>
      </c>
      <c r="P1456" s="11">
        <f t="shared" si="133"/>
        <v>15</v>
      </c>
      <c r="Q1456" s="4" t="str">
        <f t="shared" si="134"/>
        <v>publishing</v>
      </c>
      <c r="R1456" s="12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0">
        <f t="shared" si="132"/>
        <v>11</v>
      </c>
      <c r="P1457" s="11">
        <f t="shared" si="133"/>
        <v>225</v>
      </c>
      <c r="Q1457" s="4" t="str">
        <f t="shared" si="134"/>
        <v>publishing</v>
      </c>
      <c r="R1457" s="12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0">
        <f t="shared" si="132"/>
        <v>3</v>
      </c>
      <c r="P1458" s="11">
        <f t="shared" si="133"/>
        <v>48.33</v>
      </c>
      <c r="Q1458" s="4" t="str">
        <f t="shared" si="134"/>
        <v>publishing</v>
      </c>
      <c r="R1458" s="12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0">
        <f t="shared" si="132"/>
        <v>0</v>
      </c>
      <c r="P1459" s="11">
        <f t="shared" si="133"/>
        <v>0</v>
      </c>
      <c r="Q1459" s="4" t="str">
        <f t="shared" si="134"/>
        <v>publishing</v>
      </c>
      <c r="R1459" s="12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0">
        <f t="shared" si="132"/>
        <v>0</v>
      </c>
      <c r="P1460" s="11">
        <f t="shared" si="133"/>
        <v>0</v>
      </c>
      <c r="Q1460" s="4" t="str">
        <f t="shared" si="134"/>
        <v>publishing</v>
      </c>
      <c r="R1460" s="12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0">
        <f t="shared" si="132"/>
        <v>0</v>
      </c>
      <c r="P1461" s="11">
        <f t="shared" si="133"/>
        <v>0</v>
      </c>
      <c r="Q1461" s="4" t="str">
        <f t="shared" si="134"/>
        <v>publishing</v>
      </c>
      <c r="R1461" s="12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0">
        <f t="shared" si="132"/>
        <v>0</v>
      </c>
      <c r="P1462" s="11">
        <f t="shared" si="133"/>
        <v>0</v>
      </c>
      <c r="Q1462" s="4" t="str">
        <f t="shared" si="134"/>
        <v>publishing</v>
      </c>
      <c r="R1462" s="1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0">
        <f t="shared" si="132"/>
        <v>101</v>
      </c>
      <c r="P1463" s="11">
        <f t="shared" si="133"/>
        <v>44.67</v>
      </c>
      <c r="Q1463" s="4" t="str">
        <f t="shared" si="134"/>
        <v>publishing</v>
      </c>
      <c r="R1463" s="12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0">
        <f t="shared" si="132"/>
        <v>109</v>
      </c>
      <c r="P1464" s="11">
        <f t="shared" si="133"/>
        <v>28.94</v>
      </c>
      <c r="Q1464" s="4" t="str">
        <f t="shared" si="134"/>
        <v>publishing</v>
      </c>
      <c r="R1464" s="12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0">
        <f t="shared" si="132"/>
        <v>148</v>
      </c>
      <c r="P1465" s="11">
        <f t="shared" si="133"/>
        <v>35.44</v>
      </c>
      <c r="Q1465" s="4" t="str">
        <f t="shared" si="134"/>
        <v>publishing</v>
      </c>
      <c r="R1465" s="12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0">
        <f t="shared" si="132"/>
        <v>163</v>
      </c>
      <c r="P1466" s="11">
        <f t="shared" si="133"/>
        <v>34.869999999999997</v>
      </c>
      <c r="Q1466" s="4" t="str">
        <f t="shared" si="134"/>
        <v>publishing</v>
      </c>
      <c r="R1466" s="12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0">
        <f t="shared" si="132"/>
        <v>456</v>
      </c>
      <c r="P1467" s="11">
        <f t="shared" si="133"/>
        <v>52.62</v>
      </c>
      <c r="Q1467" s="4" t="str">
        <f t="shared" si="134"/>
        <v>publishing</v>
      </c>
      <c r="R1467" s="12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0">
        <f t="shared" si="132"/>
        <v>108</v>
      </c>
      <c r="P1468" s="11">
        <f t="shared" si="133"/>
        <v>69.599999999999994</v>
      </c>
      <c r="Q1468" s="4" t="str">
        <f t="shared" si="134"/>
        <v>publishing</v>
      </c>
      <c r="R1468" s="12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0">
        <f t="shared" si="132"/>
        <v>115</v>
      </c>
      <c r="P1469" s="11">
        <f t="shared" si="133"/>
        <v>76.72</v>
      </c>
      <c r="Q1469" s="4" t="str">
        <f t="shared" si="134"/>
        <v>publishing</v>
      </c>
      <c r="R1469" s="12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0">
        <f t="shared" si="132"/>
        <v>102</v>
      </c>
      <c r="P1470" s="11">
        <f t="shared" si="133"/>
        <v>33.19</v>
      </c>
      <c r="Q1470" s="4" t="str">
        <f t="shared" si="134"/>
        <v>publishing</v>
      </c>
      <c r="R1470" s="12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0">
        <f t="shared" si="132"/>
        <v>108</v>
      </c>
      <c r="P1471" s="11">
        <f t="shared" si="133"/>
        <v>149.46</v>
      </c>
      <c r="Q1471" s="4" t="str">
        <f t="shared" si="134"/>
        <v>publishing</v>
      </c>
      <c r="R1471" s="12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0">
        <f t="shared" si="132"/>
        <v>125</v>
      </c>
      <c r="P1472" s="11">
        <f t="shared" si="133"/>
        <v>23.17</v>
      </c>
      <c r="Q1472" s="4" t="str">
        <f t="shared" si="134"/>
        <v>publishing</v>
      </c>
      <c r="R1472" s="1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0">
        <f t="shared" si="132"/>
        <v>104</v>
      </c>
      <c r="P1473" s="11">
        <f t="shared" si="133"/>
        <v>96.88</v>
      </c>
      <c r="Q1473" s="4" t="str">
        <f t="shared" si="134"/>
        <v>publishing</v>
      </c>
      <c r="R1473" s="12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0">
        <f t="shared" ref="O1474:O1537" si="138">ROUND((E1474/D1474)*100,0)</f>
        <v>139</v>
      </c>
      <c r="P1474" s="11">
        <f t="shared" si="133"/>
        <v>103.2</v>
      </c>
      <c r="Q1474" s="4" t="str">
        <f t="shared" si="134"/>
        <v>publishing</v>
      </c>
      <c r="R1474" s="12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0">
        <f t="shared" si="138"/>
        <v>121</v>
      </c>
      <c r="P1475" s="11">
        <f t="shared" ref="P1475:P1538" si="139">IFERROR(ROUND((E1475/L1475),2),0)</f>
        <v>38.46</v>
      </c>
      <c r="Q1475" s="4" t="str">
        <f t="shared" ref="Q1475:Q1538" si="140">MID(N1475,1,FIND("/",N1475,1)-1)</f>
        <v>publishing</v>
      </c>
      <c r="R1475" s="12" t="str">
        <f t="shared" ref="R1475:R1538" si="141">RIGHT(N1475,(LEN(N1475)-FIND("/",N1475,1)))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0">
        <f t="shared" si="138"/>
        <v>112</v>
      </c>
      <c r="P1476" s="11">
        <f t="shared" si="139"/>
        <v>44.32</v>
      </c>
      <c r="Q1476" s="4" t="str">
        <f t="shared" si="140"/>
        <v>publishing</v>
      </c>
      <c r="R1476" s="12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0">
        <f t="shared" si="138"/>
        <v>189</v>
      </c>
      <c r="P1477" s="11">
        <f t="shared" si="139"/>
        <v>64.17</v>
      </c>
      <c r="Q1477" s="4" t="str">
        <f t="shared" si="140"/>
        <v>publishing</v>
      </c>
      <c r="R1477" s="12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0">
        <f t="shared" si="138"/>
        <v>662</v>
      </c>
      <c r="P1478" s="11">
        <f t="shared" si="139"/>
        <v>43.33</v>
      </c>
      <c r="Q1478" s="4" t="str">
        <f t="shared" si="140"/>
        <v>publishing</v>
      </c>
      <c r="R1478" s="12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0">
        <f t="shared" si="138"/>
        <v>111</v>
      </c>
      <c r="P1479" s="11">
        <f t="shared" si="139"/>
        <v>90.5</v>
      </c>
      <c r="Q1479" s="4" t="str">
        <f t="shared" si="140"/>
        <v>publishing</v>
      </c>
      <c r="R1479" s="12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0">
        <f t="shared" si="138"/>
        <v>1182</v>
      </c>
      <c r="P1480" s="11">
        <f t="shared" si="139"/>
        <v>29.19</v>
      </c>
      <c r="Q1480" s="4" t="str">
        <f t="shared" si="140"/>
        <v>publishing</v>
      </c>
      <c r="R1480" s="12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0">
        <f t="shared" si="138"/>
        <v>137</v>
      </c>
      <c r="P1481" s="11">
        <f t="shared" si="139"/>
        <v>30.96</v>
      </c>
      <c r="Q1481" s="4" t="str">
        <f t="shared" si="140"/>
        <v>publishing</v>
      </c>
      <c r="R1481" s="12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0">
        <f t="shared" si="138"/>
        <v>117</v>
      </c>
      <c r="P1482" s="11">
        <f t="shared" si="139"/>
        <v>92.16</v>
      </c>
      <c r="Q1482" s="4" t="str">
        <f t="shared" si="140"/>
        <v>publishing</v>
      </c>
      <c r="R1482" s="1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0">
        <f t="shared" si="138"/>
        <v>2</v>
      </c>
      <c r="P1483" s="11">
        <f t="shared" si="139"/>
        <v>17.5</v>
      </c>
      <c r="Q1483" s="4" t="str">
        <f t="shared" si="140"/>
        <v>publishing</v>
      </c>
      <c r="R1483" s="12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0">
        <f t="shared" si="138"/>
        <v>0</v>
      </c>
      <c r="P1484" s="11">
        <f t="shared" si="139"/>
        <v>5</v>
      </c>
      <c r="Q1484" s="4" t="str">
        <f t="shared" si="140"/>
        <v>publishing</v>
      </c>
      <c r="R1484" s="12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0">
        <f t="shared" si="138"/>
        <v>1</v>
      </c>
      <c r="P1485" s="11">
        <f t="shared" si="139"/>
        <v>25</v>
      </c>
      <c r="Q1485" s="4" t="str">
        <f t="shared" si="140"/>
        <v>publishing</v>
      </c>
      <c r="R1485" s="12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ht="15.7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0">
        <f t="shared" si="138"/>
        <v>0</v>
      </c>
      <c r="P1486" s="11">
        <f t="shared" si="139"/>
        <v>0</v>
      </c>
      <c r="Q1486" s="4" t="str">
        <f t="shared" si="140"/>
        <v>publishing</v>
      </c>
      <c r="R1486" s="12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0">
        <f t="shared" si="138"/>
        <v>2</v>
      </c>
      <c r="P1487" s="11">
        <f t="shared" si="139"/>
        <v>50</v>
      </c>
      <c r="Q1487" s="4" t="str">
        <f t="shared" si="140"/>
        <v>publishing</v>
      </c>
      <c r="R1487" s="12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0">
        <f t="shared" si="138"/>
        <v>0</v>
      </c>
      <c r="P1488" s="11">
        <f t="shared" si="139"/>
        <v>16</v>
      </c>
      <c r="Q1488" s="4" t="str">
        <f t="shared" si="140"/>
        <v>publishing</v>
      </c>
      <c r="R1488" s="12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0">
        <f t="shared" si="138"/>
        <v>0</v>
      </c>
      <c r="P1489" s="11">
        <f t="shared" si="139"/>
        <v>0</v>
      </c>
      <c r="Q1489" s="4" t="str">
        <f t="shared" si="140"/>
        <v>publishing</v>
      </c>
      <c r="R1489" s="12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0">
        <f t="shared" si="138"/>
        <v>2</v>
      </c>
      <c r="P1490" s="11">
        <f t="shared" si="139"/>
        <v>60</v>
      </c>
      <c r="Q1490" s="4" t="str">
        <f t="shared" si="140"/>
        <v>publishing</v>
      </c>
      <c r="R1490" s="12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0">
        <f t="shared" si="138"/>
        <v>0</v>
      </c>
      <c r="P1491" s="11">
        <f t="shared" si="139"/>
        <v>0</v>
      </c>
      <c r="Q1491" s="4" t="str">
        <f t="shared" si="140"/>
        <v>publishing</v>
      </c>
      <c r="R1491" s="12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0">
        <f t="shared" si="138"/>
        <v>31</v>
      </c>
      <c r="P1492" s="11">
        <f t="shared" si="139"/>
        <v>47.11</v>
      </c>
      <c r="Q1492" s="4" t="str">
        <f t="shared" si="140"/>
        <v>publishing</v>
      </c>
      <c r="R1492" s="1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0">
        <f t="shared" si="138"/>
        <v>8</v>
      </c>
      <c r="P1493" s="11">
        <f t="shared" si="139"/>
        <v>100</v>
      </c>
      <c r="Q1493" s="4" t="str">
        <f t="shared" si="140"/>
        <v>publishing</v>
      </c>
      <c r="R1493" s="12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0">
        <f t="shared" si="138"/>
        <v>1</v>
      </c>
      <c r="P1494" s="11">
        <f t="shared" si="139"/>
        <v>15</v>
      </c>
      <c r="Q1494" s="4" t="str">
        <f t="shared" si="140"/>
        <v>publishing</v>
      </c>
      <c r="R1494" s="12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0">
        <f t="shared" si="138"/>
        <v>0</v>
      </c>
      <c r="P1495" s="11">
        <f t="shared" si="139"/>
        <v>0</v>
      </c>
      <c r="Q1495" s="4" t="str">
        <f t="shared" si="140"/>
        <v>publishing</v>
      </c>
      <c r="R1495" s="12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0">
        <f t="shared" si="138"/>
        <v>9</v>
      </c>
      <c r="P1496" s="11">
        <f t="shared" si="139"/>
        <v>40.450000000000003</v>
      </c>
      <c r="Q1496" s="4" t="str">
        <f t="shared" si="140"/>
        <v>publishing</v>
      </c>
      <c r="R1496" s="12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0">
        <f t="shared" si="138"/>
        <v>0</v>
      </c>
      <c r="P1497" s="11">
        <f t="shared" si="139"/>
        <v>0</v>
      </c>
      <c r="Q1497" s="4" t="str">
        <f t="shared" si="140"/>
        <v>publishing</v>
      </c>
      <c r="R1497" s="12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0">
        <f t="shared" si="138"/>
        <v>0</v>
      </c>
      <c r="P1498" s="11">
        <f t="shared" si="139"/>
        <v>0</v>
      </c>
      <c r="Q1498" s="4" t="str">
        <f t="shared" si="140"/>
        <v>publishing</v>
      </c>
      <c r="R1498" s="12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0">
        <f t="shared" si="138"/>
        <v>0</v>
      </c>
      <c r="P1499" s="11">
        <f t="shared" si="139"/>
        <v>1</v>
      </c>
      <c r="Q1499" s="4" t="str">
        <f t="shared" si="140"/>
        <v>publishing</v>
      </c>
      <c r="R1499" s="12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0">
        <f t="shared" si="138"/>
        <v>2</v>
      </c>
      <c r="P1500" s="11">
        <f t="shared" si="139"/>
        <v>19</v>
      </c>
      <c r="Q1500" s="4" t="str">
        <f t="shared" si="140"/>
        <v>publishing</v>
      </c>
      <c r="R1500" s="12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0">
        <f t="shared" si="138"/>
        <v>0</v>
      </c>
      <c r="P1501" s="11">
        <f t="shared" si="139"/>
        <v>5</v>
      </c>
      <c r="Q1501" s="4" t="str">
        <f t="shared" si="140"/>
        <v>publishing</v>
      </c>
      <c r="R1501" s="12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0">
        <f t="shared" si="138"/>
        <v>25</v>
      </c>
      <c r="P1502" s="11">
        <f t="shared" si="139"/>
        <v>46.73</v>
      </c>
      <c r="Q1502" s="4" t="str">
        <f t="shared" si="140"/>
        <v>publishing</v>
      </c>
      <c r="R1502" s="1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0">
        <f t="shared" si="138"/>
        <v>166</v>
      </c>
      <c r="P1503" s="11">
        <f t="shared" si="139"/>
        <v>97.73</v>
      </c>
      <c r="Q1503" s="4" t="str">
        <f t="shared" si="140"/>
        <v>photography</v>
      </c>
      <c r="R1503" s="12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0">
        <f t="shared" si="138"/>
        <v>101</v>
      </c>
      <c r="P1504" s="11">
        <f t="shared" si="139"/>
        <v>67.84</v>
      </c>
      <c r="Q1504" s="4" t="str">
        <f t="shared" si="140"/>
        <v>photography</v>
      </c>
      <c r="R1504" s="12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0">
        <f t="shared" si="138"/>
        <v>108</v>
      </c>
      <c r="P1505" s="11">
        <f t="shared" si="139"/>
        <v>56.98</v>
      </c>
      <c r="Q1505" s="4" t="str">
        <f t="shared" si="140"/>
        <v>photography</v>
      </c>
      <c r="R1505" s="12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0">
        <f t="shared" si="138"/>
        <v>278</v>
      </c>
      <c r="P1506" s="11">
        <f t="shared" si="139"/>
        <v>67.16</v>
      </c>
      <c r="Q1506" s="4" t="str">
        <f t="shared" si="140"/>
        <v>photography</v>
      </c>
      <c r="R1506" s="12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0">
        <f t="shared" si="138"/>
        <v>104</v>
      </c>
      <c r="P1507" s="11">
        <f t="shared" si="139"/>
        <v>48.04</v>
      </c>
      <c r="Q1507" s="4" t="str">
        <f t="shared" si="140"/>
        <v>photography</v>
      </c>
      <c r="R1507" s="12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0">
        <f t="shared" si="138"/>
        <v>111</v>
      </c>
      <c r="P1508" s="11">
        <f t="shared" si="139"/>
        <v>38.86</v>
      </c>
      <c r="Q1508" s="4" t="str">
        <f t="shared" si="140"/>
        <v>photography</v>
      </c>
      <c r="R1508" s="12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0">
        <f t="shared" si="138"/>
        <v>215</v>
      </c>
      <c r="P1509" s="11">
        <f t="shared" si="139"/>
        <v>78.180000000000007</v>
      </c>
      <c r="Q1509" s="4" t="str">
        <f t="shared" si="140"/>
        <v>photography</v>
      </c>
      <c r="R1509" s="12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0">
        <f t="shared" si="138"/>
        <v>111</v>
      </c>
      <c r="P1510" s="11">
        <f t="shared" si="139"/>
        <v>97.11</v>
      </c>
      <c r="Q1510" s="4" t="str">
        <f t="shared" si="140"/>
        <v>photography</v>
      </c>
      <c r="R1510" s="12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0">
        <f t="shared" si="138"/>
        <v>124</v>
      </c>
      <c r="P1511" s="11">
        <f t="shared" si="139"/>
        <v>110.39</v>
      </c>
      <c r="Q1511" s="4" t="str">
        <f t="shared" si="140"/>
        <v>photography</v>
      </c>
      <c r="R1511" s="12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0">
        <f t="shared" si="138"/>
        <v>101</v>
      </c>
      <c r="P1512" s="11">
        <f t="shared" si="139"/>
        <v>39.92</v>
      </c>
      <c r="Q1512" s="4" t="str">
        <f t="shared" si="140"/>
        <v>photography</v>
      </c>
      <c r="R1512" s="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0">
        <f t="shared" si="138"/>
        <v>112</v>
      </c>
      <c r="P1513" s="11">
        <f t="shared" si="139"/>
        <v>75.98</v>
      </c>
      <c r="Q1513" s="4" t="str">
        <f t="shared" si="140"/>
        <v>photography</v>
      </c>
      <c r="R1513" s="12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0">
        <f t="shared" si="138"/>
        <v>559</v>
      </c>
      <c r="P1514" s="11">
        <f t="shared" si="139"/>
        <v>58.38</v>
      </c>
      <c r="Q1514" s="4" t="str">
        <f t="shared" si="140"/>
        <v>photography</v>
      </c>
      <c r="R1514" s="12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0">
        <f t="shared" si="138"/>
        <v>150</v>
      </c>
      <c r="P1515" s="11">
        <f t="shared" si="139"/>
        <v>55.82</v>
      </c>
      <c r="Q1515" s="4" t="str">
        <f t="shared" si="140"/>
        <v>photography</v>
      </c>
      <c r="R1515" s="12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0">
        <f t="shared" si="138"/>
        <v>106</v>
      </c>
      <c r="P1516" s="11">
        <f t="shared" si="139"/>
        <v>151.24</v>
      </c>
      <c r="Q1516" s="4" t="str">
        <f t="shared" si="140"/>
        <v>photography</v>
      </c>
      <c r="R1516" s="12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0">
        <f t="shared" si="138"/>
        <v>157</v>
      </c>
      <c r="P1517" s="11">
        <f t="shared" si="139"/>
        <v>849.67</v>
      </c>
      <c r="Q1517" s="4" t="str">
        <f t="shared" si="140"/>
        <v>photography</v>
      </c>
      <c r="R1517" s="12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0">
        <f t="shared" si="138"/>
        <v>109</v>
      </c>
      <c r="P1518" s="11">
        <f t="shared" si="139"/>
        <v>159.24</v>
      </c>
      <c r="Q1518" s="4" t="str">
        <f t="shared" si="140"/>
        <v>photography</v>
      </c>
      <c r="R1518" s="12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0">
        <f t="shared" si="138"/>
        <v>162</v>
      </c>
      <c r="P1519" s="11">
        <f t="shared" si="139"/>
        <v>39.51</v>
      </c>
      <c r="Q1519" s="4" t="str">
        <f t="shared" si="140"/>
        <v>photography</v>
      </c>
      <c r="R1519" s="12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0">
        <f t="shared" si="138"/>
        <v>205</v>
      </c>
      <c r="P1520" s="11">
        <f t="shared" si="139"/>
        <v>130.53</v>
      </c>
      <c r="Q1520" s="4" t="str">
        <f t="shared" si="140"/>
        <v>photography</v>
      </c>
      <c r="R1520" s="12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0">
        <f t="shared" si="138"/>
        <v>103</v>
      </c>
      <c r="P1521" s="11">
        <f t="shared" si="139"/>
        <v>64.16</v>
      </c>
      <c r="Q1521" s="4" t="str">
        <f t="shared" si="140"/>
        <v>photography</v>
      </c>
      <c r="R1521" s="12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0">
        <f t="shared" si="138"/>
        <v>103</v>
      </c>
      <c r="P1522" s="11">
        <f t="shared" si="139"/>
        <v>111.53</v>
      </c>
      <c r="Q1522" s="4" t="str">
        <f t="shared" si="140"/>
        <v>photography</v>
      </c>
      <c r="R1522" s="1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0">
        <f t="shared" si="138"/>
        <v>107</v>
      </c>
      <c r="P1523" s="11">
        <f t="shared" si="139"/>
        <v>170.45</v>
      </c>
      <c r="Q1523" s="4" t="str">
        <f t="shared" si="140"/>
        <v>photography</v>
      </c>
      <c r="R1523" s="12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0">
        <f t="shared" si="138"/>
        <v>139</v>
      </c>
      <c r="P1524" s="11">
        <f t="shared" si="139"/>
        <v>133.74</v>
      </c>
      <c r="Q1524" s="4" t="str">
        <f t="shared" si="140"/>
        <v>photography</v>
      </c>
      <c r="R1524" s="12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0">
        <f t="shared" si="138"/>
        <v>125</v>
      </c>
      <c r="P1525" s="11">
        <f t="shared" si="139"/>
        <v>95.83</v>
      </c>
      <c r="Q1525" s="4" t="str">
        <f t="shared" si="140"/>
        <v>photography</v>
      </c>
      <c r="R1525" s="12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0">
        <f t="shared" si="138"/>
        <v>207</v>
      </c>
      <c r="P1526" s="11">
        <f t="shared" si="139"/>
        <v>221.79</v>
      </c>
      <c r="Q1526" s="4" t="str">
        <f t="shared" si="140"/>
        <v>photography</v>
      </c>
      <c r="R1526" s="12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0">
        <f t="shared" si="138"/>
        <v>174</v>
      </c>
      <c r="P1527" s="11">
        <f t="shared" si="139"/>
        <v>32.32</v>
      </c>
      <c r="Q1527" s="4" t="str">
        <f t="shared" si="140"/>
        <v>photography</v>
      </c>
      <c r="R1527" s="12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0">
        <f t="shared" si="138"/>
        <v>120</v>
      </c>
      <c r="P1528" s="11">
        <f t="shared" si="139"/>
        <v>98.84</v>
      </c>
      <c r="Q1528" s="4" t="str">
        <f t="shared" si="140"/>
        <v>photography</v>
      </c>
      <c r="R1528" s="12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0">
        <f t="shared" si="138"/>
        <v>110</v>
      </c>
      <c r="P1529" s="11">
        <f t="shared" si="139"/>
        <v>55.22</v>
      </c>
      <c r="Q1529" s="4" t="str">
        <f t="shared" si="140"/>
        <v>photography</v>
      </c>
      <c r="R1529" s="12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0">
        <f t="shared" si="138"/>
        <v>282</v>
      </c>
      <c r="P1530" s="11">
        <f t="shared" si="139"/>
        <v>52.79</v>
      </c>
      <c r="Q1530" s="4" t="str">
        <f t="shared" si="140"/>
        <v>photography</v>
      </c>
      <c r="R1530" s="12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0">
        <f t="shared" si="138"/>
        <v>101</v>
      </c>
      <c r="P1531" s="11">
        <f t="shared" si="139"/>
        <v>135.66999999999999</v>
      </c>
      <c r="Q1531" s="4" t="str">
        <f t="shared" si="140"/>
        <v>photography</v>
      </c>
      <c r="R1531" s="12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0">
        <f t="shared" si="138"/>
        <v>135</v>
      </c>
      <c r="P1532" s="11">
        <f t="shared" si="139"/>
        <v>53.99</v>
      </c>
      <c r="Q1532" s="4" t="str">
        <f t="shared" si="140"/>
        <v>photography</v>
      </c>
      <c r="R1532" s="1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0">
        <f t="shared" si="138"/>
        <v>176</v>
      </c>
      <c r="P1533" s="11">
        <f t="shared" si="139"/>
        <v>56.64</v>
      </c>
      <c r="Q1533" s="4" t="str">
        <f t="shared" si="140"/>
        <v>photography</v>
      </c>
      <c r="R1533" s="12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0">
        <f t="shared" si="138"/>
        <v>484</v>
      </c>
      <c r="P1534" s="11">
        <f t="shared" si="139"/>
        <v>82.32</v>
      </c>
      <c r="Q1534" s="4" t="str">
        <f t="shared" si="140"/>
        <v>photography</v>
      </c>
      <c r="R1534" s="12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0">
        <f t="shared" si="138"/>
        <v>145</v>
      </c>
      <c r="P1535" s="11">
        <f t="shared" si="139"/>
        <v>88.26</v>
      </c>
      <c r="Q1535" s="4" t="str">
        <f t="shared" si="140"/>
        <v>photography</v>
      </c>
      <c r="R1535" s="12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0">
        <f t="shared" si="138"/>
        <v>418</v>
      </c>
      <c r="P1536" s="11">
        <f t="shared" si="139"/>
        <v>84.91</v>
      </c>
      <c r="Q1536" s="4" t="str">
        <f t="shared" si="140"/>
        <v>photography</v>
      </c>
      <c r="R1536" s="12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0">
        <f t="shared" si="138"/>
        <v>132</v>
      </c>
      <c r="P1537" s="11">
        <f t="shared" si="139"/>
        <v>48.15</v>
      </c>
      <c r="Q1537" s="4" t="str">
        <f t="shared" si="140"/>
        <v>photography</v>
      </c>
      <c r="R1537" s="12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0">
        <f t="shared" ref="O1538:O1601" si="144">ROUND((E1538/D1538)*100,0)</f>
        <v>250</v>
      </c>
      <c r="P1538" s="11">
        <f t="shared" si="139"/>
        <v>66.02</v>
      </c>
      <c r="Q1538" s="4" t="str">
        <f t="shared" si="140"/>
        <v>photography</v>
      </c>
      <c r="R1538" s="12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0">
        <f t="shared" si="144"/>
        <v>180</v>
      </c>
      <c r="P1539" s="11">
        <f t="shared" ref="P1539:P1602" si="145">IFERROR(ROUND((E1539/L1539),2),0)</f>
        <v>96.38</v>
      </c>
      <c r="Q1539" s="4" t="str">
        <f t="shared" ref="Q1539:Q1602" si="146">MID(N1539,1,FIND("/",N1539,1)-1)</f>
        <v>photography</v>
      </c>
      <c r="R1539" s="12" t="str">
        <f t="shared" ref="R1539:R1602" si="147">RIGHT(N1539,(LEN(N1539)-FIND("/",N1539,1)))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0">
        <f t="shared" si="144"/>
        <v>103</v>
      </c>
      <c r="P1540" s="11">
        <f t="shared" si="145"/>
        <v>156.16999999999999</v>
      </c>
      <c r="Q1540" s="4" t="str">
        <f t="shared" si="146"/>
        <v>photography</v>
      </c>
      <c r="R1540" s="12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0">
        <f t="shared" si="144"/>
        <v>136</v>
      </c>
      <c r="P1541" s="11">
        <f t="shared" si="145"/>
        <v>95.76</v>
      </c>
      <c r="Q1541" s="4" t="str">
        <f t="shared" si="146"/>
        <v>photography</v>
      </c>
      <c r="R1541" s="12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0">
        <f t="shared" si="144"/>
        <v>118</v>
      </c>
      <c r="P1542" s="11">
        <f t="shared" si="145"/>
        <v>180.41</v>
      </c>
      <c r="Q1542" s="4" t="str">
        <f t="shared" si="146"/>
        <v>photography</v>
      </c>
      <c r="R1542" s="1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0">
        <f t="shared" si="144"/>
        <v>0</v>
      </c>
      <c r="P1543" s="11">
        <f t="shared" si="145"/>
        <v>3</v>
      </c>
      <c r="Q1543" s="4" t="str">
        <f t="shared" si="146"/>
        <v>photography</v>
      </c>
      <c r="R1543" s="12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0">
        <f t="shared" si="144"/>
        <v>4</v>
      </c>
      <c r="P1544" s="11">
        <f t="shared" si="145"/>
        <v>20</v>
      </c>
      <c r="Q1544" s="4" t="str">
        <f t="shared" si="146"/>
        <v>photography</v>
      </c>
      <c r="R1544" s="12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0">
        <f t="shared" si="144"/>
        <v>0</v>
      </c>
      <c r="P1545" s="11">
        <f t="shared" si="145"/>
        <v>10</v>
      </c>
      <c r="Q1545" s="4" t="str">
        <f t="shared" si="146"/>
        <v>photography</v>
      </c>
      <c r="R1545" s="12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0">
        <f t="shared" si="144"/>
        <v>0</v>
      </c>
      <c r="P1546" s="11">
        <f t="shared" si="145"/>
        <v>0</v>
      </c>
      <c r="Q1546" s="4" t="str">
        <f t="shared" si="146"/>
        <v>photography</v>
      </c>
      <c r="R1546" s="12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0">
        <f t="shared" si="144"/>
        <v>0</v>
      </c>
      <c r="P1547" s="11">
        <f t="shared" si="145"/>
        <v>1</v>
      </c>
      <c r="Q1547" s="4" t="str">
        <f t="shared" si="146"/>
        <v>photography</v>
      </c>
      <c r="R1547" s="12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0">
        <f t="shared" si="144"/>
        <v>29</v>
      </c>
      <c r="P1548" s="11">
        <f t="shared" si="145"/>
        <v>26.27</v>
      </c>
      <c r="Q1548" s="4" t="str">
        <f t="shared" si="146"/>
        <v>photography</v>
      </c>
      <c r="R1548" s="12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0">
        <f t="shared" si="144"/>
        <v>0</v>
      </c>
      <c r="P1549" s="11">
        <f t="shared" si="145"/>
        <v>0</v>
      </c>
      <c r="Q1549" s="4" t="str">
        <f t="shared" si="146"/>
        <v>photography</v>
      </c>
      <c r="R1549" s="12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0">
        <f t="shared" si="144"/>
        <v>9</v>
      </c>
      <c r="P1550" s="11">
        <f t="shared" si="145"/>
        <v>60</v>
      </c>
      <c r="Q1550" s="4" t="str">
        <f t="shared" si="146"/>
        <v>photography</v>
      </c>
      <c r="R1550" s="12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0">
        <f t="shared" si="144"/>
        <v>34</v>
      </c>
      <c r="P1551" s="11">
        <f t="shared" si="145"/>
        <v>28.33</v>
      </c>
      <c r="Q1551" s="4" t="str">
        <f t="shared" si="146"/>
        <v>photography</v>
      </c>
      <c r="R1551" s="12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0">
        <f t="shared" si="144"/>
        <v>13</v>
      </c>
      <c r="P1552" s="11">
        <f t="shared" si="145"/>
        <v>14.43</v>
      </c>
      <c r="Q1552" s="4" t="str">
        <f t="shared" si="146"/>
        <v>photography</v>
      </c>
      <c r="R1552" s="1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0">
        <f t="shared" si="144"/>
        <v>0</v>
      </c>
      <c r="P1553" s="11">
        <f t="shared" si="145"/>
        <v>0</v>
      </c>
      <c r="Q1553" s="4" t="str">
        <f t="shared" si="146"/>
        <v>photography</v>
      </c>
      <c r="R1553" s="12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0">
        <f t="shared" si="144"/>
        <v>49</v>
      </c>
      <c r="P1554" s="11">
        <f t="shared" si="145"/>
        <v>132.19</v>
      </c>
      <c r="Q1554" s="4" t="str">
        <f t="shared" si="146"/>
        <v>photography</v>
      </c>
      <c r="R1554" s="12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0">
        <f t="shared" si="144"/>
        <v>0</v>
      </c>
      <c r="P1555" s="11">
        <f t="shared" si="145"/>
        <v>0</v>
      </c>
      <c r="Q1555" s="4" t="str">
        <f t="shared" si="146"/>
        <v>photography</v>
      </c>
      <c r="R1555" s="12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0">
        <f t="shared" si="144"/>
        <v>0</v>
      </c>
      <c r="P1556" s="11">
        <f t="shared" si="145"/>
        <v>0</v>
      </c>
      <c r="Q1556" s="4" t="str">
        <f t="shared" si="146"/>
        <v>photography</v>
      </c>
      <c r="R1556" s="12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0">
        <f t="shared" si="144"/>
        <v>0</v>
      </c>
      <c r="P1557" s="11">
        <f t="shared" si="145"/>
        <v>0</v>
      </c>
      <c r="Q1557" s="4" t="str">
        <f t="shared" si="146"/>
        <v>photography</v>
      </c>
      <c r="R1557" s="12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0">
        <f t="shared" si="144"/>
        <v>45</v>
      </c>
      <c r="P1558" s="11">
        <f t="shared" si="145"/>
        <v>56.42</v>
      </c>
      <c r="Q1558" s="4" t="str">
        <f t="shared" si="146"/>
        <v>photography</v>
      </c>
      <c r="R1558" s="12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0">
        <f t="shared" si="144"/>
        <v>4</v>
      </c>
      <c r="P1559" s="11">
        <f t="shared" si="145"/>
        <v>100</v>
      </c>
      <c r="Q1559" s="4" t="str">
        <f t="shared" si="146"/>
        <v>photography</v>
      </c>
      <c r="R1559" s="12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0">
        <f t="shared" si="144"/>
        <v>5</v>
      </c>
      <c r="P1560" s="11">
        <f t="shared" si="145"/>
        <v>11.67</v>
      </c>
      <c r="Q1560" s="4" t="str">
        <f t="shared" si="146"/>
        <v>photography</v>
      </c>
      <c r="R1560" s="12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0">
        <f t="shared" si="144"/>
        <v>0</v>
      </c>
      <c r="P1561" s="11">
        <f t="shared" si="145"/>
        <v>50</v>
      </c>
      <c r="Q1561" s="4" t="str">
        <f t="shared" si="146"/>
        <v>photography</v>
      </c>
      <c r="R1561" s="12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0">
        <f t="shared" si="144"/>
        <v>4</v>
      </c>
      <c r="P1562" s="11">
        <f t="shared" si="145"/>
        <v>23.5</v>
      </c>
      <c r="Q1562" s="4" t="str">
        <f t="shared" si="146"/>
        <v>photography</v>
      </c>
      <c r="R1562" s="1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0">
        <f t="shared" si="144"/>
        <v>1</v>
      </c>
      <c r="P1563" s="11">
        <f t="shared" si="145"/>
        <v>67</v>
      </c>
      <c r="Q1563" s="4" t="str">
        <f t="shared" si="146"/>
        <v>publishing</v>
      </c>
      <c r="R1563" s="12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0">
        <f t="shared" si="144"/>
        <v>0</v>
      </c>
      <c r="P1564" s="11">
        <f t="shared" si="145"/>
        <v>0</v>
      </c>
      <c r="Q1564" s="4" t="str">
        <f t="shared" si="146"/>
        <v>publishing</v>
      </c>
      <c r="R1564" s="12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0">
        <f t="shared" si="144"/>
        <v>1</v>
      </c>
      <c r="P1565" s="11">
        <f t="shared" si="145"/>
        <v>42.5</v>
      </c>
      <c r="Q1565" s="4" t="str">
        <f t="shared" si="146"/>
        <v>publishing</v>
      </c>
      <c r="R1565" s="12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0">
        <f t="shared" si="144"/>
        <v>0</v>
      </c>
      <c r="P1566" s="11">
        <f t="shared" si="145"/>
        <v>10</v>
      </c>
      <c r="Q1566" s="4" t="str">
        <f t="shared" si="146"/>
        <v>publishing</v>
      </c>
      <c r="R1566" s="12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0">
        <f t="shared" si="144"/>
        <v>3</v>
      </c>
      <c r="P1567" s="11">
        <f t="shared" si="145"/>
        <v>100</v>
      </c>
      <c r="Q1567" s="4" t="str">
        <f t="shared" si="146"/>
        <v>publishing</v>
      </c>
      <c r="R1567" s="12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0">
        <f t="shared" si="144"/>
        <v>21</v>
      </c>
      <c r="P1568" s="11">
        <f t="shared" si="145"/>
        <v>108.05</v>
      </c>
      <c r="Q1568" s="4" t="str">
        <f t="shared" si="146"/>
        <v>publishing</v>
      </c>
      <c r="R1568" s="12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0">
        <f t="shared" si="144"/>
        <v>4</v>
      </c>
      <c r="P1569" s="11">
        <f t="shared" si="145"/>
        <v>26.92</v>
      </c>
      <c r="Q1569" s="4" t="str">
        <f t="shared" si="146"/>
        <v>publishing</v>
      </c>
      <c r="R1569" s="12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0">
        <f t="shared" si="144"/>
        <v>14</v>
      </c>
      <c r="P1570" s="11">
        <f t="shared" si="145"/>
        <v>155</v>
      </c>
      <c r="Q1570" s="4" t="str">
        <f t="shared" si="146"/>
        <v>publishing</v>
      </c>
      <c r="R1570" s="12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0">
        <f t="shared" si="144"/>
        <v>0</v>
      </c>
      <c r="P1571" s="11">
        <f t="shared" si="145"/>
        <v>0</v>
      </c>
      <c r="Q1571" s="4" t="str">
        <f t="shared" si="146"/>
        <v>publishing</v>
      </c>
      <c r="R1571" s="12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0">
        <f t="shared" si="144"/>
        <v>41</v>
      </c>
      <c r="P1572" s="11">
        <f t="shared" si="145"/>
        <v>47.77</v>
      </c>
      <c r="Q1572" s="4" t="str">
        <f t="shared" si="146"/>
        <v>publishing</v>
      </c>
      <c r="R1572" s="1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0">
        <f t="shared" si="144"/>
        <v>1</v>
      </c>
      <c r="P1573" s="11">
        <f t="shared" si="145"/>
        <v>20</v>
      </c>
      <c r="Q1573" s="4" t="str">
        <f t="shared" si="146"/>
        <v>publishing</v>
      </c>
      <c r="R1573" s="12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0">
        <f t="shared" si="144"/>
        <v>5</v>
      </c>
      <c r="P1574" s="11">
        <f t="shared" si="145"/>
        <v>41.67</v>
      </c>
      <c r="Q1574" s="4" t="str">
        <f t="shared" si="146"/>
        <v>publishing</v>
      </c>
      <c r="R1574" s="12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0">
        <f t="shared" si="144"/>
        <v>2</v>
      </c>
      <c r="P1575" s="11">
        <f t="shared" si="145"/>
        <v>74.33</v>
      </c>
      <c r="Q1575" s="4" t="str">
        <f t="shared" si="146"/>
        <v>publishing</v>
      </c>
      <c r="R1575" s="12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0">
        <f t="shared" si="144"/>
        <v>5</v>
      </c>
      <c r="P1576" s="11">
        <f t="shared" si="145"/>
        <v>84.33</v>
      </c>
      <c r="Q1576" s="4" t="str">
        <f t="shared" si="146"/>
        <v>publishing</v>
      </c>
      <c r="R1576" s="12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0">
        <f t="shared" si="144"/>
        <v>23</v>
      </c>
      <c r="P1577" s="11">
        <f t="shared" si="145"/>
        <v>65.459999999999994</v>
      </c>
      <c r="Q1577" s="4" t="str">
        <f t="shared" si="146"/>
        <v>publishing</v>
      </c>
      <c r="R1577" s="12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0">
        <f t="shared" si="144"/>
        <v>13</v>
      </c>
      <c r="P1578" s="11">
        <f t="shared" si="145"/>
        <v>65</v>
      </c>
      <c r="Q1578" s="4" t="str">
        <f t="shared" si="146"/>
        <v>publishing</v>
      </c>
      <c r="R1578" s="12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0">
        <f t="shared" si="144"/>
        <v>1</v>
      </c>
      <c r="P1579" s="11">
        <f t="shared" si="145"/>
        <v>27.5</v>
      </c>
      <c r="Q1579" s="4" t="str">
        <f t="shared" si="146"/>
        <v>publishing</v>
      </c>
      <c r="R1579" s="12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0">
        <f t="shared" si="144"/>
        <v>11</v>
      </c>
      <c r="P1580" s="11">
        <f t="shared" si="145"/>
        <v>51.25</v>
      </c>
      <c r="Q1580" s="4" t="str">
        <f t="shared" si="146"/>
        <v>publishing</v>
      </c>
      <c r="R1580" s="12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0">
        <f t="shared" si="144"/>
        <v>1</v>
      </c>
      <c r="P1581" s="11">
        <f t="shared" si="145"/>
        <v>14</v>
      </c>
      <c r="Q1581" s="4" t="str">
        <f t="shared" si="146"/>
        <v>publishing</v>
      </c>
      <c r="R1581" s="12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0">
        <f t="shared" si="144"/>
        <v>0</v>
      </c>
      <c r="P1582" s="11">
        <f t="shared" si="145"/>
        <v>0</v>
      </c>
      <c r="Q1582" s="4" t="str">
        <f t="shared" si="146"/>
        <v>publishing</v>
      </c>
      <c r="R1582" s="1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0">
        <f t="shared" si="144"/>
        <v>1</v>
      </c>
      <c r="P1583" s="11">
        <f t="shared" si="145"/>
        <v>5</v>
      </c>
      <c r="Q1583" s="4" t="str">
        <f t="shared" si="146"/>
        <v>photography</v>
      </c>
      <c r="R1583" s="12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0">
        <f t="shared" si="144"/>
        <v>9</v>
      </c>
      <c r="P1584" s="11">
        <f t="shared" si="145"/>
        <v>31</v>
      </c>
      <c r="Q1584" s="4" t="str">
        <f t="shared" si="146"/>
        <v>photography</v>
      </c>
      <c r="R1584" s="12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0">
        <f t="shared" si="144"/>
        <v>0</v>
      </c>
      <c r="P1585" s="11">
        <f t="shared" si="145"/>
        <v>15</v>
      </c>
      <c r="Q1585" s="4" t="str">
        <f t="shared" si="146"/>
        <v>photography</v>
      </c>
      <c r="R1585" s="12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0">
        <f t="shared" si="144"/>
        <v>0</v>
      </c>
      <c r="P1586" s="11">
        <f t="shared" si="145"/>
        <v>0</v>
      </c>
      <c r="Q1586" s="4" t="str">
        <f t="shared" si="146"/>
        <v>photography</v>
      </c>
      <c r="R1586" s="12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0">
        <f t="shared" si="144"/>
        <v>79</v>
      </c>
      <c r="P1587" s="11">
        <f t="shared" si="145"/>
        <v>131.66999999999999</v>
      </c>
      <c r="Q1587" s="4" t="str">
        <f t="shared" si="146"/>
        <v>photography</v>
      </c>
      <c r="R1587" s="12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0">
        <f t="shared" si="144"/>
        <v>0</v>
      </c>
      <c r="P1588" s="11">
        <f t="shared" si="145"/>
        <v>0</v>
      </c>
      <c r="Q1588" s="4" t="str">
        <f t="shared" si="146"/>
        <v>photography</v>
      </c>
      <c r="R1588" s="12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0">
        <f t="shared" si="144"/>
        <v>0</v>
      </c>
      <c r="P1589" s="11">
        <f t="shared" si="145"/>
        <v>1</v>
      </c>
      <c r="Q1589" s="4" t="str">
        <f t="shared" si="146"/>
        <v>photography</v>
      </c>
      <c r="R1589" s="12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0">
        <f t="shared" si="144"/>
        <v>0</v>
      </c>
      <c r="P1590" s="11">
        <f t="shared" si="145"/>
        <v>0</v>
      </c>
      <c r="Q1590" s="4" t="str">
        <f t="shared" si="146"/>
        <v>photography</v>
      </c>
      <c r="R1590" s="12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0">
        <f t="shared" si="144"/>
        <v>0</v>
      </c>
      <c r="P1591" s="11">
        <f t="shared" si="145"/>
        <v>0</v>
      </c>
      <c r="Q1591" s="4" t="str">
        <f t="shared" si="146"/>
        <v>photography</v>
      </c>
      <c r="R1591" s="12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0">
        <f t="shared" si="144"/>
        <v>2</v>
      </c>
      <c r="P1592" s="11">
        <f t="shared" si="145"/>
        <v>510</v>
      </c>
      <c r="Q1592" s="4" t="str">
        <f t="shared" si="146"/>
        <v>photography</v>
      </c>
      <c r="R1592" s="1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0">
        <f t="shared" si="144"/>
        <v>29</v>
      </c>
      <c r="P1593" s="11">
        <f t="shared" si="145"/>
        <v>44.48</v>
      </c>
      <c r="Q1593" s="4" t="str">
        <f t="shared" si="146"/>
        <v>photography</v>
      </c>
      <c r="R1593" s="12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0">
        <f t="shared" si="144"/>
        <v>0</v>
      </c>
      <c r="P1594" s="11">
        <f t="shared" si="145"/>
        <v>0</v>
      </c>
      <c r="Q1594" s="4" t="str">
        <f t="shared" si="146"/>
        <v>photography</v>
      </c>
      <c r="R1594" s="12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0">
        <f t="shared" si="144"/>
        <v>0</v>
      </c>
      <c r="P1595" s="11">
        <f t="shared" si="145"/>
        <v>1</v>
      </c>
      <c r="Q1595" s="4" t="str">
        <f t="shared" si="146"/>
        <v>photography</v>
      </c>
      <c r="R1595" s="12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0">
        <f t="shared" si="144"/>
        <v>21</v>
      </c>
      <c r="P1596" s="11">
        <f t="shared" si="145"/>
        <v>20.5</v>
      </c>
      <c r="Q1596" s="4" t="str">
        <f t="shared" si="146"/>
        <v>photography</v>
      </c>
      <c r="R1596" s="12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0">
        <f t="shared" si="144"/>
        <v>0</v>
      </c>
      <c r="P1597" s="11">
        <f t="shared" si="145"/>
        <v>40</v>
      </c>
      <c r="Q1597" s="4" t="str">
        <f t="shared" si="146"/>
        <v>photography</v>
      </c>
      <c r="R1597" s="12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0">
        <f t="shared" si="144"/>
        <v>2</v>
      </c>
      <c r="P1598" s="11">
        <f t="shared" si="145"/>
        <v>25</v>
      </c>
      <c r="Q1598" s="4" t="str">
        <f t="shared" si="146"/>
        <v>photography</v>
      </c>
      <c r="R1598" s="12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0">
        <f t="shared" si="144"/>
        <v>0</v>
      </c>
      <c r="P1599" s="11">
        <f t="shared" si="145"/>
        <v>0</v>
      </c>
      <c r="Q1599" s="4" t="str">
        <f t="shared" si="146"/>
        <v>photography</v>
      </c>
      <c r="R1599" s="12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0">
        <f t="shared" si="144"/>
        <v>0</v>
      </c>
      <c r="P1600" s="11">
        <f t="shared" si="145"/>
        <v>1</v>
      </c>
      <c r="Q1600" s="4" t="str">
        <f t="shared" si="146"/>
        <v>photography</v>
      </c>
      <c r="R1600" s="12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0">
        <f t="shared" si="144"/>
        <v>0</v>
      </c>
      <c r="P1601" s="11">
        <f t="shared" si="145"/>
        <v>0</v>
      </c>
      <c r="Q1601" s="4" t="str">
        <f t="shared" si="146"/>
        <v>photography</v>
      </c>
      <c r="R1601" s="12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0">
        <f t="shared" ref="O1602:O1665" si="150">ROUND((E1602/D1602)*100,0)</f>
        <v>7</v>
      </c>
      <c r="P1602" s="11">
        <f t="shared" si="145"/>
        <v>40.78</v>
      </c>
      <c r="Q1602" s="4" t="str">
        <f t="shared" si="146"/>
        <v>photography</v>
      </c>
      <c r="R1602" s="1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0">
        <f t="shared" si="150"/>
        <v>108</v>
      </c>
      <c r="P1603" s="11">
        <f t="shared" ref="P1603:P1666" si="151">IFERROR(ROUND((E1603/L1603),2),0)</f>
        <v>48.33</v>
      </c>
      <c r="Q1603" s="4" t="str">
        <f t="shared" ref="Q1603:Q1666" si="152">MID(N1603,1,FIND("/",N1603,1)-1)</f>
        <v>music</v>
      </c>
      <c r="R1603" s="12" t="str">
        <f t="shared" ref="R1603:R1666" si="153">RIGHT(N1603,(LEN(N1603)-FIND("/",N1603,1)))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0">
        <f t="shared" si="150"/>
        <v>100</v>
      </c>
      <c r="P1604" s="11">
        <f t="shared" si="151"/>
        <v>46.95</v>
      </c>
      <c r="Q1604" s="4" t="str">
        <f t="shared" si="152"/>
        <v>music</v>
      </c>
      <c r="R1604" s="12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0">
        <f t="shared" si="150"/>
        <v>100</v>
      </c>
      <c r="P1605" s="11">
        <f t="shared" si="151"/>
        <v>66.69</v>
      </c>
      <c r="Q1605" s="4" t="str">
        <f t="shared" si="152"/>
        <v>music</v>
      </c>
      <c r="R1605" s="12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0">
        <f t="shared" si="150"/>
        <v>122</v>
      </c>
      <c r="P1606" s="11">
        <f t="shared" si="151"/>
        <v>48.84</v>
      </c>
      <c r="Q1606" s="4" t="str">
        <f t="shared" si="152"/>
        <v>music</v>
      </c>
      <c r="R1606" s="12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0">
        <f t="shared" si="150"/>
        <v>101</v>
      </c>
      <c r="P1607" s="11">
        <f t="shared" si="151"/>
        <v>137.31</v>
      </c>
      <c r="Q1607" s="4" t="str">
        <f t="shared" si="152"/>
        <v>music</v>
      </c>
      <c r="R1607" s="12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0">
        <f t="shared" si="150"/>
        <v>101</v>
      </c>
      <c r="P1608" s="11">
        <f t="shared" si="151"/>
        <v>87.83</v>
      </c>
      <c r="Q1608" s="4" t="str">
        <f t="shared" si="152"/>
        <v>music</v>
      </c>
      <c r="R1608" s="12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0">
        <f t="shared" si="150"/>
        <v>145</v>
      </c>
      <c r="P1609" s="11">
        <f t="shared" si="151"/>
        <v>70.790000000000006</v>
      </c>
      <c r="Q1609" s="4" t="str">
        <f t="shared" si="152"/>
        <v>music</v>
      </c>
      <c r="R1609" s="12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0">
        <f t="shared" si="150"/>
        <v>101</v>
      </c>
      <c r="P1610" s="11">
        <f t="shared" si="151"/>
        <v>52.83</v>
      </c>
      <c r="Q1610" s="4" t="str">
        <f t="shared" si="152"/>
        <v>music</v>
      </c>
      <c r="R1610" s="12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0">
        <f t="shared" si="150"/>
        <v>118</v>
      </c>
      <c r="P1611" s="11">
        <f t="shared" si="151"/>
        <v>443.75</v>
      </c>
      <c r="Q1611" s="4" t="str">
        <f t="shared" si="152"/>
        <v>music</v>
      </c>
      <c r="R1611" s="12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0">
        <f t="shared" si="150"/>
        <v>272</v>
      </c>
      <c r="P1612" s="11">
        <f t="shared" si="151"/>
        <v>48.54</v>
      </c>
      <c r="Q1612" s="4" t="str">
        <f t="shared" si="152"/>
        <v>music</v>
      </c>
      <c r="R1612" s="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ht="15.7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0">
        <f t="shared" si="150"/>
        <v>125</v>
      </c>
      <c r="P1613" s="11">
        <f t="shared" si="151"/>
        <v>37.07</v>
      </c>
      <c r="Q1613" s="4" t="str">
        <f t="shared" si="152"/>
        <v>music</v>
      </c>
      <c r="R1613" s="12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0">
        <f t="shared" si="150"/>
        <v>110</v>
      </c>
      <c r="P1614" s="11">
        <f t="shared" si="151"/>
        <v>50</v>
      </c>
      <c r="Q1614" s="4" t="str">
        <f t="shared" si="152"/>
        <v>music</v>
      </c>
      <c r="R1614" s="12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0">
        <f t="shared" si="150"/>
        <v>102</v>
      </c>
      <c r="P1615" s="11">
        <f t="shared" si="151"/>
        <v>39.04</v>
      </c>
      <c r="Q1615" s="4" t="str">
        <f t="shared" si="152"/>
        <v>music</v>
      </c>
      <c r="R1615" s="12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0">
        <f t="shared" si="150"/>
        <v>103</v>
      </c>
      <c r="P1616" s="11">
        <f t="shared" si="151"/>
        <v>66.69</v>
      </c>
      <c r="Q1616" s="4" t="str">
        <f t="shared" si="152"/>
        <v>music</v>
      </c>
      <c r="R1616" s="12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0">
        <f t="shared" si="150"/>
        <v>114</v>
      </c>
      <c r="P1617" s="11">
        <f t="shared" si="151"/>
        <v>67.13</v>
      </c>
      <c r="Q1617" s="4" t="str">
        <f t="shared" si="152"/>
        <v>music</v>
      </c>
      <c r="R1617" s="12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0">
        <f t="shared" si="150"/>
        <v>104</v>
      </c>
      <c r="P1618" s="11">
        <f t="shared" si="151"/>
        <v>66.37</v>
      </c>
      <c r="Q1618" s="4" t="str">
        <f t="shared" si="152"/>
        <v>music</v>
      </c>
      <c r="R1618" s="12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0">
        <f t="shared" si="150"/>
        <v>146</v>
      </c>
      <c r="P1619" s="11">
        <f t="shared" si="151"/>
        <v>64.62</v>
      </c>
      <c r="Q1619" s="4" t="str">
        <f t="shared" si="152"/>
        <v>music</v>
      </c>
      <c r="R1619" s="12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0">
        <f t="shared" si="150"/>
        <v>105</v>
      </c>
      <c r="P1620" s="11">
        <f t="shared" si="151"/>
        <v>58.37</v>
      </c>
      <c r="Q1620" s="4" t="str">
        <f t="shared" si="152"/>
        <v>music</v>
      </c>
      <c r="R1620" s="12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0">
        <f t="shared" si="150"/>
        <v>133</v>
      </c>
      <c r="P1621" s="11">
        <f t="shared" si="151"/>
        <v>86.96</v>
      </c>
      <c r="Q1621" s="4" t="str">
        <f t="shared" si="152"/>
        <v>music</v>
      </c>
      <c r="R1621" s="12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0">
        <f t="shared" si="150"/>
        <v>113</v>
      </c>
      <c r="P1622" s="11">
        <f t="shared" si="151"/>
        <v>66.47</v>
      </c>
      <c r="Q1622" s="4" t="str">
        <f t="shared" si="152"/>
        <v>music</v>
      </c>
      <c r="R1622" s="1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0">
        <f t="shared" si="150"/>
        <v>121</v>
      </c>
      <c r="P1623" s="11">
        <f t="shared" si="151"/>
        <v>163.78</v>
      </c>
      <c r="Q1623" s="4" t="str">
        <f t="shared" si="152"/>
        <v>music</v>
      </c>
      <c r="R1623" s="12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0">
        <f t="shared" si="150"/>
        <v>102</v>
      </c>
      <c r="P1624" s="11">
        <f t="shared" si="151"/>
        <v>107.98</v>
      </c>
      <c r="Q1624" s="4" t="str">
        <f t="shared" si="152"/>
        <v>music</v>
      </c>
      <c r="R1624" s="12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0">
        <f t="shared" si="150"/>
        <v>101</v>
      </c>
      <c r="P1625" s="11">
        <f t="shared" si="151"/>
        <v>42.11</v>
      </c>
      <c r="Q1625" s="4" t="str">
        <f t="shared" si="152"/>
        <v>music</v>
      </c>
      <c r="R1625" s="12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0">
        <f t="shared" si="150"/>
        <v>118</v>
      </c>
      <c r="P1626" s="11">
        <f t="shared" si="151"/>
        <v>47.2</v>
      </c>
      <c r="Q1626" s="4" t="str">
        <f t="shared" si="152"/>
        <v>music</v>
      </c>
      <c r="R1626" s="12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0">
        <f t="shared" si="150"/>
        <v>155</v>
      </c>
      <c r="P1627" s="11">
        <f t="shared" si="151"/>
        <v>112.02</v>
      </c>
      <c r="Q1627" s="4" t="str">
        <f t="shared" si="152"/>
        <v>music</v>
      </c>
      <c r="R1627" s="12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0">
        <f t="shared" si="150"/>
        <v>101</v>
      </c>
      <c r="P1628" s="11">
        <f t="shared" si="151"/>
        <v>74.95</v>
      </c>
      <c r="Q1628" s="4" t="str">
        <f t="shared" si="152"/>
        <v>music</v>
      </c>
      <c r="R1628" s="12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0">
        <f t="shared" si="150"/>
        <v>117</v>
      </c>
      <c r="P1629" s="11">
        <f t="shared" si="151"/>
        <v>61.58</v>
      </c>
      <c r="Q1629" s="4" t="str">
        <f t="shared" si="152"/>
        <v>music</v>
      </c>
      <c r="R1629" s="12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0">
        <f t="shared" si="150"/>
        <v>101</v>
      </c>
      <c r="P1630" s="11">
        <f t="shared" si="151"/>
        <v>45.88</v>
      </c>
      <c r="Q1630" s="4" t="str">
        <f t="shared" si="152"/>
        <v>music</v>
      </c>
      <c r="R1630" s="12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0">
        <f t="shared" si="150"/>
        <v>104</v>
      </c>
      <c r="P1631" s="11">
        <f t="shared" si="151"/>
        <v>75.849999999999994</v>
      </c>
      <c r="Q1631" s="4" t="str">
        <f t="shared" si="152"/>
        <v>music</v>
      </c>
      <c r="R1631" s="12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0">
        <f t="shared" si="150"/>
        <v>265</v>
      </c>
      <c r="P1632" s="11">
        <f t="shared" si="151"/>
        <v>84.21</v>
      </c>
      <c r="Q1632" s="4" t="str">
        <f t="shared" si="152"/>
        <v>music</v>
      </c>
      <c r="R1632" s="1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0">
        <f t="shared" si="150"/>
        <v>156</v>
      </c>
      <c r="P1633" s="11">
        <f t="shared" si="151"/>
        <v>117.23</v>
      </c>
      <c r="Q1633" s="4" t="str">
        <f t="shared" si="152"/>
        <v>music</v>
      </c>
      <c r="R1633" s="12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0">
        <f t="shared" si="150"/>
        <v>102</v>
      </c>
      <c r="P1634" s="11">
        <f t="shared" si="151"/>
        <v>86.49</v>
      </c>
      <c r="Q1634" s="4" t="str">
        <f t="shared" si="152"/>
        <v>music</v>
      </c>
      <c r="R1634" s="12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0">
        <f t="shared" si="150"/>
        <v>100</v>
      </c>
      <c r="P1635" s="11">
        <f t="shared" si="151"/>
        <v>172.41</v>
      </c>
      <c r="Q1635" s="4" t="str">
        <f t="shared" si="152"/>
        <v>music</v>
      </c>
      <c r="R1635" s="12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0">
        <f t="shared" si="150"/>
        <v>101</v>
      </c>
      <c r="P1636" s="11">
        <f t="shared" si="151"/>
        <v>62.81</v>
      </c>
      <c r="Q1636" s="4" t="str">
        <f t="shared" si="152"/>
        <v>music</v>
      </c>
      <c r="R1636" s="12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0">
        <f t="shared" si="150"/>
        <v>125</v>
      </c>
      <c r="P1637" s="11">
        <f t="shared" si="151"/>
        <v>67.73</v>
      </c>
      <c r="Q1637" s="4" t="str">
        <f t="shared" si="152"/>
        <v>music</v>
      </c>
      <c r="R1637" s="12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0">
        <f t="shared" si="150"/>
        <v>104</v>
      </c>
      <c r="P1638" s="11">
        <f t="shared" si="151"/>
        <v>53.56</v>
      </c>
      <c r="Q1638" s="4" t="str">
        <f t="shared" si="152"/>
        <v>music</v>
      </c>
      <c r="R1638" s="12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0">
        <f t="shared" si="150"/>
        <v>104</v>
      </c>
      <c r="P1639" s="11">
        <f t="shared" si="151"/>
        <v>34.6</v>
      </c>
      <c r="Q1639" s="4" t="str">
        <f t="shared" si="152"/>
        <v>music</v>
      </c>
      <c r="R1639" s="12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0">
        <f t="shared" si="150"/>
        <v>105</v>
      </c>
      <c r="P1640" s="11">
        <f t="shared" si="151"/>
        <v>38.89</v>
      </c>
      <c r="Q1640" s="4" t="str">
        <f t="shared" si="152"/>
        <v>music</v>
      </c>
      <c r="R1640" s="12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0">
        <f t="shared" si="150"/>
        <v>100</v>
      </c>
      <c r="P1641" s="11">
        <f t="shared" si="151"/>
        <v>94.74</v>
      </c>
      <c r="Q1641" s="4" t="str">
        <f t="shared" si="152"/>
        <v>music</v>
      </c>
      <c r="R1641" s="12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0">
        <f t="shared" si="150"/>
        <v>170</v>
      </c>
      <c r="P1642" s="11">
        <f t="shared" si="151"/>
        <v>39.97</v>
      </c>
      <c r="Q1642" s="4" t="str">
        <f t="shared" si="152"/>
        <v>music</v>
      </c>
      <c r="R1642" s="1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0">
        <f t="shared" si="150"/>
        <v>101</v>
      </c>
      <c r="P1643" s="11">
        <f t="shared" si="151"/>
        <v>97.5</v>
      </c>
      <c r="Q1643" s="4" t="str">
        <f t="shared" si="152"/>
        <v>music</v>
      </c>
      <c r="R1643" s="12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0">
        <f t="shared" si="150"/>
        <v>100</v>
      </c>
      <c r="P1644" s="11">
        <f t="shared" si="151"/>
        <v>42.86</v>
      </c>
      <c r="Q1644" s="4" t="str">
        <f t="shared" si="152"/>
        <v>music</v>
      </c>
      <c r="R1644" s="12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0">
        <f t="shared" si="150"/>
        <v>125</v>
      </c>
      <c r="P1645" s="11">
        <f t="shared" si="151"/>
        <v>168.51</v>
      </c>
      <c r="Q1645" s="4" t="str">
        <f t="shared" si="152"/>
        <v>music</v>
      </c>
      <c r="R1645" s="12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0">
        <f t="shared" si="150"/>
        <v>110</v>
      </c>
      <c r="P1646" s="11">
        <f t="shared" si="151"/>
        <v>85.55</v>
      </c>
      <c r="Q1646" s="4" t="str">
        <f t="shared" si="152"/>
        <v>music</v>
      </c>
      <c r="R1646" s="12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0">
        <f t="shared" si="150"/>
        <v>111</v>
      </c>
      <c r="P1647" s="11">
        <f t="shared" si="151"/>
        <v>554</v>
      </c>
      <c r="Q1647" s="4" t="str">
        <f t="shared" si="152"/>
        <v>music</v>
      </c>
      <c r="R1647" s="12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0">
        <f t="shared" si="150"/>
        <v>110</v>
      </c>
      <c r="P1648" s="11">
        <f t="shared" si="151"/>
        <v>26.55</v>
      </c>
      <c r="Q1648" s="4" t="str">
        <f t="shared" si="152"/>
        <v>music</v>
      </c>
      <c r="R1648" s="12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0">
        <f t="shared" si="150"/>
        <v>105</v>
      </c>
      <c r="P1649" s="11">
        <f t="shared" si="151"/>
        <v>113.83</v>
      </c>
      <c r="Q1649" s="4" t="str">
        <f t="shared" si="152"/>
        <v>music</v>
      </c>
      <c r="R1649" s="12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0">
        <f t="shared" si="150"/>
        <v>125</v>
      </c>
      <c r="P1650" s="11">
        <f t="shared" si="151"/>
        <v>32.01</v>
      </c>
      <c r="Q1650" s="4" t="str">
        <f t="shared" si="152"/>
        <v>music</v>
      </c>
      <c r="R1650" s="12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0">
        <f t="shared" si="150"/>
        <v>101</v>
      </c>
      <c r="P1651" s="11">
        <f t="shared" si="151"/>
        <v>47.19</v>
      </c>
      <c r="Q1651" s="4" t="str">
        <f t="shared" si="152"/>
        <v>music</v>
      </c>
      <c r="R1651" s="12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0">
        <f t="shared" si="150"/>
        <v>142</v>
      </c>
      <c r="P1652" s="11">
        <f t="shared" si="151"/>
        <v>88.47</v>
      </c>
      <c r="Q1652" s="4" t="str">
        <f t="shared" si="152"/>
        <v>music</v>
      </c>
      <c r="R1652" s="1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0">
        <f t="shared" si="150"/>
        <v>101</v>
      </c>
      <c r="P1653" s="11">
        <f t="shared" si="151"/>
        <v>100.75</v>
      </c>
      <c r="Q1653" s="4" t="str">
        <f t="shared" si="152"/>
        <v>music</v>
      </c>
      <c r="R1653" s="12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0">
        <f t="shared" si="150"/>
        <v>101</v>
      </c>
      <c r="P1654" s="11">
        <f t="shared" si="151"/>
        <v>64.709999999999994</v>
      </c>
      <c r="Q1654" s="4" t="str">
        <f t="shared" si="152"/>
        <v>music</v>
      </c>
      <c r="R1654" s="12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0">
        <f t="shared" si="150"/>
        <v>174</v>
      </c>
      <c r="P1655" s="11">
        <f t="shared" si="151"/>
        <v>51.85</v>
      </c>
      <c r="Q1655" s="4" t="str">
        <f t="shared" si="152"/>
        <v>music</v>
      </c>
      <c r="R1655" s="12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0">
        <f t="shared" si="150"/>
        <v>120</v>
      </c>
      <c r="P1656" s="11">
        <f t="shared" si="151"/>
        <v>38.79</v>
      </c>
      <c r="Q1656" s="4" t="str">
        <f t="shared" si="152"/>
        <v>music</v>
      </c>
      <c r="R1656" s="12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0">
        <f t="shared" si="150"/>
        <v>143</v>
      </c>
      <c r="P1657" s="11">
        <f t="shared" si="151"/>
        <v>44.65</v>
      </c>
      <c r="Q1657" s="4" t="str">
        <f t="shared" si="152"/>
        <v>music</v>
      </c>
      <c r="R1657" s="12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0">
        <f t="shared" si="150"/>
        <v>100</v>
      </c>
      <c r="P1658" s="11">
        <f t="shared" si="151"/>
        <v>156.77000000000001</v>
      </c>
      <c r="Q1658" s="4" t="str">
        <f t="shared" si="152"/>
        <v>music</v>
      </c>
      <c r="R1658" s="12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0">
        <f t="shared" si="150"/>
        <v>105</v>
      </c>
      <c r="P1659" s="11">
        <f t="shared" si="151"/>
        <v>118.7</v>
      </c>
      <c r="Q1659" s="4" t="str">
        <f t="shared" si="152"/>
        <v>music</v>
      </c>
      <c r="R1659" s="12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0">
        <f t="shared" si="150"/>
        <v>132</v>
      </c>
      <c r="P1660" s="11">
        <f t="shared" si="151"/>
        <v>74.150000000000006</v>
      </c>
      <c r="Q1660" s="4" t="str">
        <f t="shared" si="152"/>
        <v>music</v>
      </c>
      <c r="R1660" s="12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0">
        <f t="shared" si="150"/>
        <v>113</v>
      </c>
      <c r="P1661" s="11">
        <f t="shared" si="151"/>
        <v>12.53</v>
      </c>
      <c r="Q1661" s="4" t="str">
        <f t="shared" si="152"/>
        <v>music</v>
      </c>
      <c r="R1661" s="12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0">
        <f t="shared" si="150"/>
        <v>1254</v>
      </c>
      <c r="P1662" s="11">
        <f t="shared" si="151"/>
        <v>27.86</v>
      </c>
      <c r="Q1662" s="4" t="str">
        <f t="shared" si="152"/>
        <v>music</v>
      </c>
      <c r="R1662" s="1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0">
        <f t="shared" si="150"/>
        <v>103</v>
      </c>
      <c r="P1663" s="11">
        <f t="shared" si="151"/>
        <v>80.180000000000007</v>
      </c>
      <c r="Q1663" s="4" t="str">
        <f t="shared" si="152"/>
        <v>music</v>
      </c>
      <c r="R1663" s="12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0">
        <f t="shared" si="150"/>
        <v>103</v>
      </c>
      <c r="P1664" s="11">
        <f t="shared" si="151"/>
        <v>132.44</v>
      </c>
      <c r="Q1664" s="4" t="str">
        <f t="shared" si="152"/>
        <v>music</v>
      </c>
      <c r="R1664" s="12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0">
        <f t="shared" si="150"/>
        <v>108</v>
      </c>
      <c r="P1665" s="11">
        <f t="shared" si="151"/>
        <v>33.75</v>
      </c>
      <c r="Q1665" s="4" t="str">
        <f t="shared" si="152"/>
        <v>music</v>
      </c>
      <c r="R1665" s="12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0">
        <f t="shared" ref="O1666:O1729" si="156">ROUND((E1666/D1666)*100,0)</f>
        <v>122</v>
      </c>
      <c r="P1666" s="11">
        <f t="shared" si="151"/>
        <v>34.380000000000003</v>
      </c>
      <c r="Q1666" s="4" t="str">
        <f t="shared" si="152"/>
        <v>music</v>
      </c>
      <c r="R1666" s="12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0">
        <f t="shared" si="156"/>
        <v>119</v>
      </c>
      <c r="P1667" s="11">
        <f t="shared" ref="P1667:P1730" si="157">IFERROR(ROUND((E1667/L1667),2),0)</f>
        <v>44.96</v>
      </c>
      <c r="Q1667" s="4" t="str">
        <f t="shared" ref="Q1667:Q1730" si="158">MID(N1667,1,FIND("/",N1667,1)-1)</f>
        <v>music</v>
      </c>
      <c r="R1667" s="12" t="str">
        <f t="shared" ref="R1667:R1730" si="159">RIGHT(N1667,(LEN(N1667)-FIND("/",N1667,1)))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0">
        <f t="shared" si="156"/>
        <v>161</v>
      </c>
      <c r="P1668" s="11">
        <f t="shared" si="157"/>
        <v>41.04</v>
      </c>
      <c r="Q1668" s="4" t="str">
        <f t="shared" si="158"/>
        <v>music</v>
      </c>
      <c r="R1668" s="12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0">
        <f t="shared" si="156"/>
        <v>127</v>
      </c>
      <c r="P1669" s="11">
        <f t="shared" si="157"/>
        <v>52.6</v>
      </c>
      <c r="Q1669" s="4" t="str">
        <f t="shared" si="158"/>
        <v>music</v>
      </c>
      <c r="R1669" s="12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0">
        <f t="shared" si="156"/>
        <v>103</v>
      </c>
      <c r="P1670" s="11">
        <f t="shared" si="157"/>
        <v>70.78</v>
      </c>
      <c r="Q1670" s="4" t="str">
        <f t="shared" si="158"/>
        <v>music</v>
      </c>
      <c r="R1670" s="12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0">
        <f t="shared" si="156"/>
        <v>140</v>
      </c>
      <c r="P1671" s="11">
        <f t="shared" si="157"/>
        <v>53.75</v>
      </c>
      <c r="Q1671" s="4" t="str">
        <f t="shared" si="158"/>
        <v>music</v>
      </c>
      <c r="R1671" s="12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0">
        <f t="shared" si="156"/>
        <v>103</v>
      </c>
      <c r="P1672" s="11">
        <f t="shared" si="157"/>
        <v>44.61</v>
      </c>
      <c r="Q1672" s="4" t="str">
        <f t="shared" si="158"/>
        <v>music</v>
      </c>
      <c r="R1672" s="1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0">
        <f t="shared" si="156"/>
        <v>101</v>
      </c>
      <c r="P1673" s="11">
        <f t="shared" si="157"/>
        <v>26.15</v>
      </c>
      <c r="Q1673" s="4" t="str">
        <f t="shared" si="158"/>
        <v>music</v>
      </c>
      <c r="R1673" s="12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0">
        <f t="shared" si="156"/>
        <v>113</v>
      </c>
      <c r="P1674" s="11">
        <f t="shared" si="157"/>
        <v>39.18</v>
      </c>
      <c r="Q1674" s="4" t="str">
        <f t="shared" si="158"/>
        <v>music</v>
      </c>
      <c r="R1674" s="12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0">
        <f t="shared" si="156"/>
        <v>128</v>
      </c>
      <c r="P1675" s="11">
        <f t="shared" si="157"/>
        <v>45.59</v>
      </c>
      <c r="Q1675" s="4" t="str">
        <f t="shared" si="158"/>
        <v>music</v>
      </c>
      <c r="R1675" s="12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0">
        <f t="shared" si="156"/>
        <v>202</v>
      </c>
      <c r="P1676" s="11">
        <f t="shared" si="157"/>
        <v>89.25</v>
      </c>
      <c r="Q1676" s="4" t="str">
        <f t="shared" si="158"/>
        <v>music</v>
      </c>
      <c r="R1676" s="12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0">
        <f t="shared" si="156"/>
        <v>137</v>
      </c>
      <c r="P1677" s="11">
        <f t="shared" si="157"/>
        <v>40.42</v>
      </c>
      <c r="Q1677" s="4" t="str">
        <f t="shared" si="158"/>
        <v>music</v>
      </c>
      <c r="R1677" s="12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0">
        <f t="shared" si="156"/>
        <v>115</v>
      </c>
      <c r="P1678" s="11">
        <f t="shared" si="157"/>
        <v>82.38</v>
      </c>
      <c r="Q1678" s="4" t="str">
        <f t="shared" si="158"/>
        <v>music</v>
      </c>
      <c r="R1678" s="12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0">
        <f t="shared" si="156"/>
        <v>112</v>
      </c>
      <c r="P1679" s="11">
        <f t="shared" si="157"/>
        <v>159.52000000000001</v>
      </c>
      <c r="Q1679" s="4" t="str">
        <f t="shared" si="158"/>
        <v>music</v>
      </c>
      <c r="R1679" s="12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0">
        <f t="shared" si="156"/>
        <v>118</v>
      </c>
      <c r="P1680" s="11">
        <f t="shared" si="157"/>
        <v>36.24</v>
      </c>
      <c r="Q1680" s="4" t="str">
        <f t="shared" si="158"/>
        <v>music</v>
      </c>
      <c r="R1680" s="12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0">
        <f t="shared" si="156"/>
        <v>175</v>
      </c>
      <c r="P1681" s="11">
        <f t="shared" si="157"/>
        <v>62.5</v>
      </c>
      <c r="Q1681" s="4" t="str">
        <f t="shared" si="158"/>
        <v>music</v>
      </c>
      <c r="R1681" s="12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0">
        <f t="shared" si="156"/>
        <v>118</v>
      </c>
      <c r="P1682" s="11">
        <f t="shared" si="157"/>
        <v>47</v>
      </c>
      <c r="Q1682" s="4" t="str">
        <f t="shared" si="158"/>
        <v>music</v>
      </c>
      <c r="R1682" s="1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0">
        <f t="shared" si="156"/>
        <v>101</v>
      </c>
      <c r="P1683" s="11">
        <f t="shared" si="157"/>
        <v>74.58</v>
      </c>
      <c r="Q1683" s="4" t="str">
        <f t="shared" si="158"/>
        <v>music</v>
      </c>
      <c r="R1683" s="12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0">
        <f t="shared" si="156"/>
        <v>0</v>
      </c>
      <c r="P1684" s="11">
        <f t="shared" si="157"/>
        <v>0</v>
      </c>
      <c r="Q1684" s="4" t="str">
        <f t="shared" si="158"/>
        <v>music</v>
      </c>
      <c r="R1684" s="12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0">
        <f t="shared" si="156"/>
        <v>22</v>
      </c>
      <c r="P1685" s="11">
        <f t="shared" si="157"/>
        <v>76</v>
      </c>
      <c r="Q1685" s="4" t="str">
        <f t="shared" si="158"/>
        <v>music</v>
      </c>
      <c r="R1685" s="12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0">
        <f t="shared" si="156"/>
        <v>109</v>
      </c>
      <c r="P1686" s="11">
        <f t="shared" si="157"/>
        <v>86.44</v>
      </c>
      <c r="Q1686" s="4" t="str">
        <f t="shared" si="158"/>
        <v>music</v>
      </c>
      <c r="R1686" s="12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0">
        <f t="shared" si="156"/>
        <v>103</v>
      </c>
      <c r="P1687" s="11">
        <f t="shared" si="157"/>
        <v>24</v>
      </c>
      <c r="Q1687" s="4" t="str">
        <f t="shared" si="158"/>
        <v>music</v>
      </c>
      <c r="R1687" s="12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0">
        <f t="shared" si="156"/>
        <v>0</v>
      </c>
      <c r="P1688" s="11">
        <f t="shared" si="157"/>
        <v>18</v>
      </c>
      <c r="Q1688" s="4" t="str">
        <f t="shared" si="158"/>
        <v>music</v>
      </c>
      <c r="R1688" s="12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0">
        <f t="shared" si="156"/>
        <v>31</v>
      </c>
      <c r="P1689" s="11">
        <f t="shared" si="157"/>
        <v>80.13</v>
      </c>
      <c r="Q1689" s="4" t="str">
        <f t="shared" si="158"/>
        <v>music</v>
      </c>
      <c r="R1689" s="12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0">
        <f t="shared" si="156"/>
        <v>44</v>
      </c>
      <c r="P1690" s="11">
        <f t="shared" si="157"/>
        <v>253.14</v>
      </c>
      <c r="Q1690" s="4" t="str">
        <f t="shared" si="158"/>
        <v>music</v>
      </c>
      <c r="R1690" s="12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0">
        <f t="shared" si="156"/>
        <v>100</v>
      </c>
      <c r="P1691" s="11">
        <f t="shared" si="157"/>
        <v>171.43</v>
      </c>
      <c r="Q1691" s="4" t="str">
        <f t="shared" si="158"/>
        <v>music</v>
      </c>
      <c r="R1691" s="12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0">
        <f t="shared" si="156"/>
        <v>25</v>
      </c>
      <c r="P1692" s="11">
        <f t="shared" si="157"/>
        <v>57.73</v>
      </c>
      <c r="Q1692" s="4" t="str">
        <f t="shared" si="158"/>
        <v>music</v>
      </c>
      <c r="R1692" s="1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0">
        <f t="shared" si="156"/>
        <v>33</v>
      </c>
      <c r="P1693" s="11">
        <f t="shared" si="157"/>
        <v>264.26</v>
      </c>
      <c r="Q1693" s="4" t="str">
        <f t="shared" si="158"/>
        <v>music</v>
      </c>
      <c r="R1693" s="12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0">
        <f t="shared" si="156"/>
        <v>48</v>
      </c>
      <c r="P1694" s="11">
        <f t="shared" si="157"/>
        <v>159.33000000000001</v>
      </c>
      <c r="Q1694" s="4" t="str">
        <f t="shared" si="158"/>
        <v>music</v>
      </c>
      <c r="R1694" s="12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0">
        <f t="shared" si="156"/>
        <v>9</v>
      </c>
      <c r="P1695" s="11">
        <f t="shared" si="157"/>
        <v>35</v>
      </c>
      <c r="Q1695" s="4" t="str">
        <f t="shared" si="158"/>
        <v>music</v>
      </c>
      <c r="R1695" s="12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0">
        <f t="shared" si="156"/>
        <v>0</v>
      </c>
      <c r="P1696" s="11">
        <f t="shared" si="157"/>
        <v>5</v>
      </c>
      <c r="Q1696" s="4" t="str">
        <f t="shared" si="158"/>
        <v>music</v>
      </c>
      <c r="R1696" s="12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0">
        <f t="shared" si="156"/>
        <v>12</v>
      </c>
      <c r="P1697" s="11">
        <f t="shared" si="157"/>
        <v>61.09</v>
      </c>
      <c r="Q1697" s="4" t="str">
        <f t="shared" si="158"/>
        <v>music</v>
      </c>
      <c r="R1697" s="12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0">
        <f t="shared" si="156"/>
        <v>0</v>
      </c>
      <c r="P1698" s="11">
        <f t="shared" si="157"/>
        <v>0</v>
      </c>
      <c r="Q1698" s="4" t="str">
        <f t="shared" si="158"/>
        <v>music</v>
      </c>
      <c r="R1698" s="12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0">
        <f t="shared" si="156"/>
        <v>20</v>
      </c>
      <c r="P1699" s="11">
        <f t="shared" si="157"/>
        <v>114.82</v>
      </c>
      <c r="Q1699" s="4" t="str">
        <f t="shared" si="158"/>
        <v>music</v>
      </c>
      <c r="R1699" s="12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0">
        <f t="shared" si="156"/>
        <v>0</v>
      </c>
      <c r="P1700" s="11">
        <f t="shared" si="157"/>
        <v>0</v>
      </c>
      <c r="Q1700" s="4" t="str">
        <f t="shared" si="158"/>
        <v>music</v>
      </c>
      <c r="R1700" s="12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0">
        <f t="shared" si="156"/>
        <v>4</v>
      </c>
      <c r="P1701" s="11">
        <f t="shared" si="157"/>
        <v>54</v>
      </c>
      <c r="Q1701" s="4" t="str">
        <f t="shared" si="158"/>
        <v>music</v>
      </c>
      <c r="R1701" s="12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0">
        <f t="shared" si="156"/>
        <v>26</v>
      </c>
      <c r="P1702" s="11">
        <f t="shared" si="157"/>
        <v>65.97</v>
      </c>
      <c r="Q1702" s="4" t="str">
        <f t="shared" si="158"/>
        <v>music</v>
      </c>
      <c r="R1702" s="1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0">
        <f t="shared" si="156"/>
        <v>0</v>
      </c>
      <c r="P1703" s="11">
        <f t="shared" si="157"/>
        <v>5</v>
      </c>
      <c r="Q1703" s="4" t="str">
        <f t="shared" si="158"/>
        <v>music</v>
      </c>
      <c r="R1703" s="12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0">
        <f t="shared" si="156"/>
        <v>0</v>
      </c>
      <c r="P1704" s="11">
        <f t="shared" si="157"/>
        <v>1</v>
      </c>
      <c r="Q1704" s="4" t="str">
        <f t="shared" si="158"/>
        <v>music</v>
      </c>
      <c r="R1704" s="12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0">
        <f t="shared" si="156"/>
        <v>1</v>
      </c>
      <c r="P1705" s="11">
        <f t="shared" si="157"/>
        <v>25.5</v>
      </c>
      <c r="Q1705" s="4" t="str">
        <f t="shared" si="158"/>
        <v>music</v>
      </c>
      <c r="R1705" s="12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0">
        <f t="shared" si="156"/>
        <v>65</v>
      </c>
      <c r="P1706" s="11">
        <f t="shared" si="157"/>
        <v>118.36</v>
      </c>
      <c r="Q1706" s="4" t="str">
        <f t="shared" si="158"/>
        <v>music</v>
      </c>
      <c r="R1706" s="12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0">
        <f t="shared" si="156"/>
        <v>0</v>
      </c>
      <c r="P1707" s="11">
        <f t="shared" si="157"/>
        <v>0</v>
      </c>
      <c r="Q1707" s="4" t="str">
        <f t="shared" si="158"/>
        <v>music</v>
      </c>
      <c r="R1707" s="12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0">
        <f t="shared" si="156"/>
        <v>0</v>
      </c>
      <c r="P1708" s="11">
        <f t="shared" si="157"/>
        <v>0</v>
      </c>
      <c r="Q1708" s="4" t="str">
        <f t="shared" si="158"/>
        <v>music</v>
      </c>
      <c r="R1708" s="12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0">
        <f t="shared" si="156"/>
        <v>10</v>
      </c>
      <c r="P1709" s="11">
        <f t="shared" si="157"/>
        <v>54.11</v>
      </c>
      <c r="Q1709" s="4" t="str">
        <f t="shared" si="158"/>
        <v>music</v>
      </c>
      <c r="R1709" s="12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0">
        <f t="shared" si="156"/>
        <v>0</v>
      </c>
      <c r="P1710" s="11">
        <f t="shared" si="157"/>
        <v>0</v>
      </c>
      <c r="Q1710" s="4" t="str">
        <f t="shared" si="158"/>
        <v>music</v>
      </c>
      <c r="R1710" s="12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0">
        <f t="shared" si="156"/>
        <v>5</v>
      </c>
      <c r="P1711" s="11">
        <f t="shared" si="157"/>
        <v>21.25</v>
      </c>
      <c r="Q1711" s="4" t="str">
        <f t="shared" si="158"/>
        <v>music</v>
      </c>
      <c r="R1711" s="12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0">
        <f t="shared" si="156"/>
        <v>1</v>
      </c>
      <c r="P1712" s="11">
        <f t="shared" si="157"/>
        <v>34</v>
      </c>
      <c r="Q1712" s="4" t="str">
        <f t="shared" si="158"/>
        <v>music</v>
      </c>
      <c r="R1712" s="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0">
        <f t="shared" si="156"/>
        <v>11</v>
      </c>
      <c r="P1713" s="11">
        <f t="shared" si="157"/>
        <v>525</v>
      </c>
      <c r="Q1713" s="4" t="str">
        <f t="shared" si="158"/>
        <v>music</v>
      </c>
      <c r="R1713" s="12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0">
        <f t="shared" si="156"/>
        <v>0</v>
      </c>
      <c r="P1714" s="11">
        <f t="shared" si="157"/>
        <v>0</v>
      </c>
      <c r="Q1714" s="4" t="str">
        <f t="shared" si="158"/>
        <v>music</v>
      </c>
      <c r="R1714" s="12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0">
        <f t="shared" si="156"/>
        <v>2</v>
      </c>
      <c r="P1715" s="11">
        <f t="shared" si="157"/>
        <v>50</v>
      </c>
      <c r="Q1715" s="4" t="str">
        <f t="shared" si="158"/>
        <v>music</v>
      </c>
      <c r="R1715" s="12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0">
        <f t="shared" si="156"/>
        <v>8</v>
      </c>
      <c r="P1716" s="11">
        <f t="shared" si="157"/>
        <v>115.71</v>
      </c>
      <c r="Q1716" s="4" t="str">
        <f t="shared" si="158"/>
        <v>music</v>
      </c>
      <c r="R1716" s="12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0">
        <f t="shared" si="156"/>
        <v>0</v>
      </c>
      <c r="P1717" s="11">
        <f t="shared" si="157"/>
        <v>5.5</v>
      </c>
      <c r="Q1717" s="4" t="str">
        <f t="shared" si="158"/>
        <v>music</v>
      </c>
      <c r="R1717" s="12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0">
        <f t="shared" si="156"/>
        <v>8</v>
      </c>
      <c r="P1718" s="11">
        <f t="shared" si="157"/>
        <v>50</v>
      </c>
      <c r="Q1718" s="4" t="str">
        <f t="shared" si="158"/>
        <v>music</v>
      </c>
      <c r="R1718" s="12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0">
        <f t="shared" si="156"/>
        <v>43</v>
      </c>
      <c r="P1719" s="11">
        <f t="shared" si="157"/>
        <v>34.020000000000003</v>
      </c>
      <c r="Q1719" s="4" t="str">
        <f t="shared" si="158"/>
        <v>music</v>
      </c>
      <c r="R1719" s="12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0">
        <f t="shared" si="156"/>
        <v>0</v>
      </c>
      <c r="P1720" s="11">
        <f t="shared" si="157"/>
        <v>37.5</v>
      </c>
      <c r="Q1720" s="4" t="str">
        <f t="shared" si="158"/>
        <v>music</v>
      </c>
      <c r="R1720" s="12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0">
        <f t="shared" si="156"/>
        <v>1</v>
      </c>
      <c r="P1721" s="11">
        <f t="shared" si="157"/>
        <v>11.67</v>
      </c>
      <c r="Q1721" s="4" t="str">
        <f t="shared" si="158"/>
        <v>music</v>
      </c>
      <c r="R1721" s="12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0">
        <f t="shared" si="156"/>
        <v>6</v>
      </c>
      <c r="P1722" s="11">
        <f t="shared" si="157"/>
        <v>28.13</v>
      </c>
      <c r="Q1722" s="4" t="str">
        <f t="shared" si="158"/>
        <v>music</v>
      </c>
      <c r="R1722" s="1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0">
        <f t="shared" si="156"/>
        <v>0</v>
      </c>
      <c r="P1723" s="11">
        <f t="shared" si="157"/>
        <v>0</v>
      </c>
      <c r="Q1723" s="4" t="str">
        <f t="shared" si="158"/>
        <v>music</v>
      </c>
      <c r="R1723" s="12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0">
        <f t="shared" si="156"/>
        <v>0</v>
      </c>
      <c r="P1724" s="11">
        <f t="shared" si="157"/>
        <v>1</v>
      </c>
      <c r="Q1724" s="4" t="str">
        <f t="shared" si="158"/>
        <v>music</v>
      </c>
      <c r="R1724" s="12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0">
        <f t="shared" si="156"/>
        <v>7</v>
      </c>
      <c r="P1725" s="11">
        <f t="shared" si="157"/>
        <v>216.67</v>
      </c>
      <c r="Q1725" s="4" t="str">
        <f t="shared" si="158"/>
        <v>music</v>
      </c>
      <c r="R1725" s="12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0">
        <f t="shared" si="156"/>
        <v>1</v>
      </c>
      <c r="P1726" s="11">
        <f t="shared" si="157"/>
        <v>8.75</v>
      </c>
      <c r="Q1726" s="4" t="str">
        <f t="shared" si="158"/>
        <v>music</v>
      </c>
      <c r="R1726" s="12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0">
        <f t="shared" si="156"/>
        <v>10</v>
      </c>
      <c r="P1727" s="11">
        <f t="shared" si="157"/>
        <v>62.22</v>
      </c>
      <c r="Q1727" s="4" t="str">
        <f t="shared" si="158"/>
        <v>music</v>
      </c>
      <c r="R1727" s="12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0">
        <f t="shared" si="156"/>
        <v>34</v>
      </c>
      <c r="P1728" s="11">
        <f t="shared" si="157"/>
        <v>137.25</v>
      </c>
      <c r="Q1728" s="4" t="str">
        <f t="shared" si="158"/>
        <v>music</v>
      </c>
      <c r="R1728" s="12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0">
        <f t="shared" si="156"/>
        <v>0</v>
      </c>
      <c r="P1729" s="11">
        <f t="shared" si="157"/>
        <v>1</v>
      </c>
      <c r="Q1729" s="4" t="str">
        <f t="shared" si="158"/>
        <v>music</v>
      </c>
      <c r="R1729" s="12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0">
        <f t="shared" ref="O1730:O1793" si="162">ROUND((E1730/D1730)*100,0)</f>
        <v>68</v>
      </c>
      <c r="P1730" s="11">
        <f t="shared" si="157"/>
        <v>122.14</v>
      </c>
      <c r="Q1730" s="4" t="str">
        <f t="shared" si="158"/>
        <v>music</v>
      </c>
      <c r="R1730" s="12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0">
        <f t="shared" si="162"/>
        <v>0</v>
      </c>
      <c r="P1731" s="11">
        <f t="shared" ref="P1731:P1794" si="163">IFERROR(ROUND((E1731/L1731),2),0)</f>
        <v>0</v>
      </c>
      <c r="Q1731" s="4" t="str">
        <f t="shared" ref="Q1731:Q1794" si="164">MID(N1731,1,FIND("/",N1731,1)-1)</f>
        <v>music</v>
      </c>
      <c r="R1731" s="12" t="str">
        <f t="shared" ref="R1731:R1794" si="165">RIGHT(N1731,(LEN(N1731)-FIND("/",N1731,1)))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0">
        <f t="shared" si="162"/>
        <v>0</v>
      </c>
      <c r="P1732" s="11">
        <f t="shared" si="163"/>
        <v>0</v>
      </c>
      <c r="Q1732" s="4" t="str">
        <f t="shared" si="164"/>
        <v>music</v>
      </c>
      <c r="R1732" s="1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0">
        <f t="shared" si="162"/>
        <v>0</v>
      </c>
      <c r="P1733" s="11">
        <f t="shared" si="163"/>
        <v>0</v>
      </c>
      <c r="Q1733" s="4" t="str">
        <f t="shared" si="164"/>
        <v>music</v>
      </c>
      <c r="R1733" s="12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0">
        <f t="shared" si="162"/>
        <v>0</v>
      </c>
      <c r="P1734" s="11">
        <f t="shared" si="163"/>
        <v>0</v>
      </c>
      <c r="Q1734" s="4" t="str">
        <f t="shared" si="164"/>
        <v>music</v>
      </c>
      <c r="R1734" s="12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0">
        <f t="shared" si="162"/>
        <v>0</v>
      </c>
      <c r="P1735" s="11">
        <f t="shared" si="163"/>
        <v>0</v>
      </c>
      <c r="Q1735" s="4" t="str">
        <f t="shared" si="164"/>
        <v>music</v>
      </c>
      <c r="R1735" s="12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0">
        <f t="shared" si="162"/>
        <v>0</v>
      </c>
      <c r="P1736" s="11">
        <f t="shared" si="163"/>
        <v>1</v>
      </c>
      <c r="Q1736" s="4" t="str">
        <f t="shared" si="164"/>
        <v>music</v>
      </c>
      <c r="R1736" s="12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0">
        <f t="shared" si="162"/>
        <v>11</v>
      </c>
      <c r="P1737" s="11">
        <f t="shared" si="163"/>
        <v>55</v>
      </c>
      <c r="Q1737" s="4" t="str">
        <f t="shared" si="164"/>
        <v>music</v>
      </c>
      <c r="R1737" s="12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0">
        <f t="shared" si="162"/>
        <v>1</v>
      </c>
      <c r="P1738" s="11">
        <f t="shared" si="163"/>
        <v>22</v>
      </c>
      <c r="Q1738" s="4" t="str">
        <f t="shared" si="164"/>
        <v>music</v>
      </c>
      <c r="R1738" s="12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0">
        <f t="shared" si="162"/>
        <v>21</v>
      </c>
      <c r="P1739" s="11">
        <f t="shared" si="163"/>
        <v>56.67</v>
      </c>
      <c r="Q1739" s="4" t="str">
        <f t="shared" si="164"/>
        <v>music</v>
      </c>
      <c r="R1739" s="12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0">
        <f t="shared" si="162"/>
        <v>0</v>
      </c>
      <c r="P1740" s="11">
        <f t="shared" si="163"/>
        <v>20</v>
      </c>
      <c r="Q1740" s="4" t="str">
        <f t="shared" si="164"/>
        <v>music</v>
      </c>
      <c r="R1740" s="12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0">
        <f t="shared" si="162"/>
        <v>0</v>
      </c>
      <c r="P1741" s="11">
        <f t="shared" si="163"/>
        <v>1</v>
      </c>
      <c r="Q1741" s="4" t="str">
        <f t="shared" si="164"/>
        <v>music</v>
      </c>
      <c r="R1741" s="12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0">
        <f t="shared" si="162"/>
        <v>0</v>
      </c>
      <c r="P1742" s="11">
        <f t="shared" si="163"/>
        <v>0</v>
      </c>
      <c r="Q1742" s="4" t="str">
        <f t="shared" si="164"/>
        <v>music</v>
      </c>
      <c r="R1742" s="1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0">
        <f t="shared" si="162"/>
        <v>111</v>
      </c>
      <c r="P1743" s="11">
        <f t="shared" si="163"/>
        <v>25.58</v>
      </c>
      <c r="Q1743" s="4" t="str">
        <f t="shared" si="164"/>
        <v>photography</v>
      </c>
      <c r="R1743" s="12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0">
        <f t="shared" si="162"/>
        <v>109</v>
      </c>
      <c r="P1744" s="11">
        <f t="shared" si="163"/>
        <v>63.97</v>
      </c>
      <c r="Q1744" s="4" t="str">
        <f t="shared" si="164"/>
        <v>photography</v>
      </c>
      <c r="R1744" s="12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0">
        <f t="shared" si="162"/>
        <v>100</v>
      </c>
      <c r="P1745" s="11">
        <f t="shared" si="163"/>
        <v>89.93</v>
      </c>
      <c r="Q1745" s="4" t="str">
        <f t="shared" si="164"/>
        <v>photography</v>
      </c>
      <c r="R1745" s="12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0">
        <f t="shared" si="162"/>
        <v>118</v>
      </c>
      <c r="P1746" s="11">
        <f t="shared" si="163"/>
        <v>93.07</v>
      </c>
      <c r="Q1746" s="4" t="str">
        <f t="shared" si="164"/>
        <v>photography</v>
      </c>
      <c r="R1746" s="12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0">
        <f t="shared" si="162"/>
        <v>114</v>
      </c>
      <c r="P1747" s="11">
        <f t="shared" si="163"/>
        <v>89.67</v>
      </c>
      <c r="Q1747" s="4" t="str">
        <f t="shared" si="164"/>
        <v>photography</v>
      </c>
      <c r="R1747" s="12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0">
        <f t="shared" si="162"/>
        <v>148</v>
      </c>
      <c r="P1748" s="11">
        <f t="shared" si="163"/>
        <v>207.62</v>
      </c>
      <c r="Q1748" s="4" t="str">
        <f t="shared" si="164"/>
        <v>photography</v>
      </c>
      <c r="R1748" s="12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0">
        <f t="shared" si="162"/>
        <v>105</v>
      </c>
      <c r="P1749" s="11">
        <f t="shared" si="163"/>
        <v>59.41</v>
      </c>
      <c r="Q1749" s="4" t="str">
        <f t="shared" si="164"/>
        <v>photography</v>
      </c>
      <c r="R1749" s="12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0">
        <f t="shared" si="162"/>
        <v>130</v>
      </c>
      <c r="P1750" s="11">
        <f t="shared" si="163"/>
        <v>358.97</v>
      </c>
      <c r="Q1750" s="4" t="str">
        <f t="shared" si="164"/>
        <v>photography</v>
      </c>
      <c r="R1750" s="12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0">
        <f t="shared" si="162"/>
        <v>123</v>
      </c>
      <c r="P1751" s="11">
        <f t="shared" si="163"/>
        <v>94.74</v>
      </c>
      <c r="Q1751" s="4" t="str">
        <f t="shared" si="164"/>
        <v>photography</v>
      </c>
      <c r="R1751" s="12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0">
        <f t="shared" si="162"/>
        <v>202</v>
      </c>
      <c r="P1752" s="11">
        <f t="shared" si="163"/>
        <v>80.650000000000006</v>
      </c>
      <c r="Q1752" s="4" t="str">
        <f t="shared" si="164"/>
        <v>photography</v>
      </c>
      <c r="R1752" s="1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0">
        <f t="shared" si="162"/>
        <v>103</v>
      </c>
      <c r="P1753" s="11">
        <f t="shared" si="163"/>
        <v>168.69</v>
      </c>
      <c r="Q1753" s="4" t="str">
        <f t="shared" si="164"/>
        <v>photography</v>
      </c>
      <c r="R1753" s="12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0">
        <f t="shared" si="162"/>
        <v>260</v>
      </c>
      <c r="P1754" s="11">
        <f t="shared" si="163"/>
        <v>34.69</v>
      </c>
      <c r="Q1754" s="4" t="str">
        <f t="shared" si="164"/>
        <v>photography</v>
      </c>
      <c r="R1754" s="12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0">
        <f t="shared" si="162"/>
        <v>108</v>
      </c>
      <c r="P1755" s="11">
        <f t="shared" si="163"/>
        <v>462.86</v>
      </c>
      <c r="Q1755" s="4" t="str">
        <f t="shared" si="164"/>
        <v>photography</v>
      </c>
      <c r="R1755" s="12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0">
        <f t="shared" si="162"/>
        <v>111</v>
      </c>
      <c r="P1756" s="11">
        <f t="shared" si="163"/>
        <v>104.39</v>
      </c>
      <c r="Q1756" s="4" t="str">
        <f t="shared" si="164"/>
        <v>photography</v>
      </c>
      <c r="R1756" s="12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0">
        <f t="shared" si="162"/>
        <v>120</v>
      </c>
      <c r="P1757" s="11">
        <f t="shared" si="163"/>
        <v>7.5</v>
      </c>
      <c r="Q1757" s="4" t="str">
        <f t="shared" si="164"/>
        <v>photography</v>
      </c>
      <c r="R1757" s="12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0">
        <f t="shared" si="162"/>
        <v>103</v>
      </c>
      <c r="P1758" s="11">
        <f t="shared" si="163"/>
        <v>47.13</v>
      </c>
      <c r="Q1758" s="4" t="str">
        <f t="shared" si="164"/>
        <v>photography</v>
      </c>
      <c r="R1758" s="12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0">
        <f t="shared" si="162"/>
        <v>116</v>
      </c>
      <c r="P1759" s="11">
        <f t="shared" si="163"/>
        <v>414.29</v>
      </c>
      <c r="Q1759" s="4" t="str">
        <f t="shared" si="164"/>
        <v>photography</v>
      </c>
      <c r="R1759" s="12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0">
        <f t="shared" si="162"/>
        <v>115</v>
      </c>
      <c r="P1760" s="11">
        <f t="shared" si="163"/>
        <v>42.48</v>
      </c>
      <c r="Q1760" s="4" t="str">
        <f t="shared" si="164"/>
        <v>photography</v>
      </c>
      <c r="R1760" s="12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0">
        <f t="shared" si="162"/>
        <v>107</v>
      </c>
      <c r="P1761" s="11">
        <f t="shared" si="163"/>
        <v>108.78</v>
      </c>
      <c r="Q1761" s="4" t="str">
        <f t="shared" si="164"/>
        <v>photography</v>
      </c>
      <c r="R1761" s="12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0">
        <f t="shared" si="162"/>
        <v>165</v>
      </c>
      <c r="P1762" s="11">
        <f t="shared" si="163"/>
        <v>81.099999999999994</v>
      </c>
      <c r="Q1762" s="4" t="str">
        <f t="shared" si="164"/>
        <v>photography</v>
      </c>
      <c r="R1762" s="1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0">
        <f t="shared" si="162"/>
        <v>155</v>
      </c>
      <c r="P1763" s="11">
        <f t="shared" si="163"/>
        <v>51.67</v>
      </c>
      <c r="Q1763" s="4" t="str">
        <f t="shared" si="164"/>
        <v>photography</v>
      </c>
      <c r="R1763" s="12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0">
        <f t="shared" si="162"/>
        <v>885</v>
      </c>
      <c r="P1764" s="11">
        <f t="shared" si="163"/>
        <v>35.4</v>
      </c>
      <c r="Q1764" s="4" t="str">
        <f t="shared" si="164"/>
        <v>photography</v>
      </c>
      <c r="R1764" s="12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0">
        <f t="shared" si="162"/>
        <v>102</v>
      </c>
      <c r="P1765" s="11">
        <f t="shared" si="163"/>
        <v>103.64</v>
      </c>
      <c r="Q1765" s="4" t="str">
        <f t="shared" si="164"/>
        <v>photography</v>
      </c>
      <c r="R1765" s="12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0">
        <f t="shared" si="162"/>
        <v>20</v>
      </c>
      <c r="P1766" s="11">
        <f t="shared" si="163"/>
        <v>55.28</v>
      </c>
      <c r="Q1766" s="4" t="str">
        <f t="shared" si="164"/>
        <v>photography</v>
      </c>
      <c r="R1766" s="12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0">
        <f t="shared" si="162"/>
        <v>59</v>
      </c>
      <c r="P1767" s="11">
        <f t="shared" si="163"/>
        <v>72.17</v>
      </c>
      <c r="Q1767" s="4" t="str">
        <f t="shared" si="164"/>
        <v>photography</v>
      </c>
      <c r="R1767" s="12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0">
        <f t="shared" si="162"/>
        <v>0</v>
      </c>
      <c r="P1768" s="11">
        <f t="shared" si="163"/>
        <v>0</v>
      </c>
      <c r="Q1768" s="4" t="str">
        <f t="shared" si="164"/>
        <v>photography</v>
      </c>
      <c r="R1768" s="12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0">
        <f t="shared" si="162"/>
        <v>46</v>
      </c>
      <c r="P1769" s="11">
        <f t="shared" si="163"/>
        <v>58.62</v>
      </c>
      <c r="Q1769" s="4" t="str">
        <f t="shared" si="164"/>
        <v>photography</v>
      </c>
      <c r="R1769" s="12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0">
        <f t="shared" si="162"/>
        <v>4</v>
      </c>
      <c r="P1770" s="11">
        <f t="shared" si="163"/>
        <v>12.47</v>
      </c>
      <c r="Q1770" s="4" t="str">
        <f t="shared" si="164"/>
        <v>photography</v>
      </c>
      <c r="R1770" s="12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0">
        <f t="shared" si="162"/>
        <v>3</v>
      </c>
      <c r="P1771" s="11">
        <f t="shared" si="163"/>
        <v>49.14</v>
      </c>
      <c r="Q1771" s="4" t="str">
        <f t="shared" si="164"/>
        <v>photography</v>
      </c>
      <c r="R1771" s="12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0">
        <f t="shared" si="162"/>
        <v>57</v>
      </c>
      <c r="P1772" s="11">
        <f t="shared" si="163"/>
        <v>150.5</v>
      </c>
      <c r="Q1772" s="4" t="str">
        <f t="shared" si="164"/>
        <v>photography</v>
      </c>
      <c r="R1772" s="1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0">
        <f t="shared" si="162"/>
        <v>21</v>
      </c>
      <c r="P1773" s="11">
        <f t="shared" si="163"/>
        <v>35.799999999999997</v>
      </c>
      <c r="Q1773" s="4" t="str">
        <f t="shared" si="164"/>
        <v>photography</v>
      </c>
      <c r="R1773" s="12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0">
        <f t="shared" si="162"/>
        <v>16</v>
      </c>
      <c r="P1774" s="11">
        <f t="shared" si="163"/>
        <v>45.16</v>
      </c>
      <c r="Q1774" s="4" t="str">
        <f t="shared" si="164"/>
        <v>photography</v>
      </c>
      <c r="R1774" s="12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0">
        <f t="shared" si="162"/>
        <v>6</v>
      </c>
      <c r="P1775" s="11">
        <f t="shared" si="163"/>
        <v>98.79</v>
      </c>
      <c r="Q1775" s="4" t="str">
        <f t="shared" si="164"/>
        <v>photography</v>
      </c>
      <c r="R1775" s="12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0">
        <f t="shared" si="162"/>
        <v>46</v>
      </c>
      <c r="P1776" s="11">
        <f t="shared" si="163"/>
        <v>88.31</v>
      </c>
      <c r="Q1776" s="4" t="str">
        <f t="shared" si="164"/>
        <v>photography</v>
      </c>
      <c r="R1776" s="12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0">
        <f t="shared" si="162"/>
        <v>65</v>
      </c>
      <c r="P1777" s="11">
        <f t="shared" si="163"/>
        <v>170.63</v>
      </c>
      <c r="Q1777" s="4" t="str">
        <f t="shared" si="164"/>
        <v>photography</v>
      </c>
      <c r="R1777" s="12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0">
        <f t="shared" si="162"/>
        <v>7</v>
      </c>
      <c r="P1778" s="11">
        <f t="shared" si="163"/>
        <v>83.75</v>
      </c>
      <c r="Q1778" s="4" t="str">
        <f t="shared" si="164"/>
        <v>photography</v>
      </c>
      <c r="R1778" s="12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0">
        <f t="shared" si="162"/>
        <v>14</v>
      </c>
      <c r="P1779" s="11">
        <f t="shared" si="163"/>
        <v>65.099999999999994</v>
      </c>
      <c r="Q1779" s="4" t="str">
        <f t="shared" si="164"/>
        <v>photography</v>
      </c>
      <c r="R1779" s="12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0">
        <f t="shared" si="162"/>
        <v>2</v>
      </c>
      <c r="P1780" s="11">
        <f t="shared" si="163"/>
        <v>66.33</v>
      </c>
      <c r="Q1780" s="4" t="str">
        <f t="shared" si="164"/>
        <v>photography</v>
      </c>
      <c r="R1780" s="12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0">
        <f t="shared" si="162"/>
        <v>36</v>
      </c>
      <c r="P1781" s="11">
        <f t="shared" si="163"/>
        <v>104.89</v>
      </c>
      <c r="Q1781" s="4" t="str">
        <f t="shared" si="164"/>
        <v>photography</v>
      </c>
      <c r="R1781" s="12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0">
        <f t="shared" si="162"/>
        <v>40</v>
      </c>
      <c r="P1782" s="11">
        <f t="shared" si="163"/>
        <v>78.44</v>
      </c>
      <c r="Q1782" s="4" t="str">
        <f t="shared" si="164"/>
        <v>photography</v>
      </c>
      <c r="R1782" s="1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0">
        <f t="shared" si="162"/>
        <v>26</v>
      </c>
      <c r="P1783" s="11">
        <f t="shared" si="163"/>
        <v>59.04</v>
      </c>
      <c r="Q1783" s="4" t="str">
        <f t="shared" si="164"/>
        <v>photography</v>
      </c>
      <c r="R1783" s="12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0">
        <f t="shared" si="162"/>
        <v>15</v>
      </c>
      <c r="P1784" s="11">
        <f t="shared" si="163"/>
        <v>71.34</v>
      </c>
      <c r="Q1784" s="4" t="str">
        <f t="shared" si="164"/>
        <v>photography</v>
      </c>
      <c r="R1784" s="12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0">
        <f t="shared" si="162"/>
        <v>24</v>
      </c>
      <c r="P1785" s="11">
        <f t="shared" si="163"/>
        <v>51.23</v>
      </c>
      <c r="Q1785" s="4" t="str">
        <f t="shared" si="164"/>
        <v>photography</v>
      </c>
      <c r="R1785" s="12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0">
        <f t="shared" si="162"/>
        <v>40</v>
      </c>
      <c r="P1786" s="11">
        <f t="shared" si="163"/>
        <v>60.24</v>
      </c>
      <c r="Q1786" s="4" t="str">
        <f t="shared" si="164"/>
        <v>photography</v>
      </c>
      <c r="R1786" s="12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0">
        <f t="shared" si="162"/>
        <v>20</v>
      </c>
      <c r="P1787" s="11">
        <f t="shared" si="163"/>
        <v>44.94</v>
      </c>
      <c r="Q1787" s="4" t="str">
        <f t="shared" si="164"/>
        <v>photography</v>
      </c>
      <c r="R1787" s="12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0">
        <f t="shared" si="162"/>
        <v>48</v>
      </c>
      <c r="P1788" s="11">
        <f t="shared" si="163"/>
        <v>31.21</v>
      </c>
      <c r="Q1788" s="4" t="str">
        <f t="shared" si="164"/>
        <v>photography</v>
      </c>
      <c r="R1788" s="12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0">
        <f t="shared" si="162"/>
        <v>15</v>
      </c>
      <c r="P1789" s="11">
        <f t="shared" si="163"/>
        <v>63.88</v>
      </c>
      <c r="Q1789" s="4" t="str">
        <f t="shared" si="164"/>
        <v>photography</v>
      </c>
      <c r="R1789" s="12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0">
        <f t="shared" si="162"/>
        <v>1</v>
      </c>
      <c r="P1790" s="11">
        <f t="shared" si="163"/>
        <v>19</v>
      </c>
      <c r="Q1790" s="4" t="str">
        <f t="shared" si="164"/>
        <v>photography</v>
      </c>
      <c r="R1790" s="12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0">
        <f t="shared" si="162"/>
        <v>1</v>
      </c>
      <c r="P1791" s="11">
        <f t="shared" si="163"/>
        <v>10</v>
      </c>
      <c r="Q1791" s="4" t="str">
        <f t="shared" si="164"/>
        <v>photography</v>
      </c>
      <c r="R1791" s="12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0">
        <f t="shared" si="162"/>
        <v>5</v>
      </c>
      <c r="P1792" s="11">
        <f t="shared" si="163"/>
        <v>109.07</v>
      </c>
      <c r="Q1792" s="4" t="str">
        <f t="shared" si="164"/>
        <v>photography</v>
      </c>
      <c r="R1792" s="1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0">
        <f t="shared" si="162"/>
        <v>4</v>
      </c>
      <c r="P1793" s="11">
        <f t="shared" si="163"/>
        <v>26.75</v>
      </c>
      <c r="Q1793" s="4" t="str">
        <f t="shared" si="164"/>
        <v>photography</v>
      </c>
      <c r="R1793" s="12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0">
        <f t="shared" ref="O1794:O1857" si="168">ROUND((E1794/D1794)*100,0)</f>
        <v>61</v>
      </c>
      <c r="P1794" s="11">
        <f t="shared" si="163"/>
        <v>109.94</v>
      </c>
      <c r="Q1794" s="4" t="str">
        <f t="shared" si="164"/>
        <v>photography</v>
      </c>
      <c r="R1794" s="12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0">
        <f t="shared" si="168"/>
        <v>1</v>
      </c>
      <c r="P1795" s="11">
        <f t="shared" ref="P1795:P1858" si="169">IFERROR(ROUND((E1795/L1795),2),0)</f>
        <v>20</v>
      </c>
      <c r="Q1795" s="4" t="str">
        <f t="shared" ref="Q1795:Q1858" si="170">MID(N1795,1,FIND("/",N1795,1)-1)</f>
        <v>photography</v>
      </c>
      <c r="R1795" s="12" t="str">
        <f t="shared" ref="R1795:R1858" si="171">RIGHT(N1795,(LEN(N1795)-FIND("/",N1795,1)))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0">
        <f t="shared" si="168"/>
        <v>11</v>
      </c>
      <c r="P1796" s="11">
        <f t="shared" si="169"/>
        <v>55.39</v>
      </c>
      <c r="Q1796" s="4" t="str">
        <f t="shared" si="170"/>
        <v>photography</v>
      </c>
      <c r="R1796" s="12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0">
        <f t="shared" si="168"/>
        <v>39</v>
      </c>
      <c r="P1797" s="11">
        <f t="shared" si="169"/>
        <v>133.9</v>
      </c>
      <c r="Q1797" s="4" t="str">
        <f t="shared" si="170"/>
        <v>photography</v>
      </c>
      <c r="R1797" s="12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0">
        <f t="shared" si="168"/>
        <v>22</v>
      </c>
      <c r="P1798" s="11">
        <f t="shared" si="169"/>
        <v>48.72</v>
      </c>
      <c r="Q1798" s="4" t="str">
        <f t="shared" si="170"/>
        <v>photography</v>
      </c>
      <c r="R1798" s="12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0">
        <f t="shared" si="168"/>
        <v>68</v>
      </c>
      <c r="P1799" s="11">
        <f t="shared" si="169"/>
        <v>48.25</v>
      </c>
      <c r="Q1799" s="4" t="str">
        <f t="shared" si="170"/>
        <v>photography</v>
      </c>
      <c r="R1799" s="12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0">
        <f t="shared" si="168"/>
        <v>14</v>
      </c>
      <c r="P1800" s="11">
        <f t="shared" si="169"/>
        <v>58.97</v>
      </c>
      <c r="Q1800" s="4" t="str">
        <f t="shared" si="170"/>
        <v>photography</v>
      </c>
      <c r="R1800" s="12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0">
        <f t="shared" si="168"/>
        <v>2</v>
      </c>
      <c r="P1801" s="11">
        <f t="shared" si="169"/>
        <v>11.64</v>
      </c>
      <c r="Q1801" s="4" t="str">
        <f t="shared" si="170"/>
        <v>photography</v>
      </c>
      <c r="R1801" s="12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0">
        <f t="shared" si="168"/>
        <v>20</v>
      </c>
      <c r="P1802" s="11">
        <f t="shared" si="169"/>
        <v>83.72</v>
      </c>
      <c r="Q1802" s="4" t="str">
        <f t="shared" si="170"/>
        <v>photography</v>
      </c>
      <c r="R1802" s="1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0">
        <f t="shared" si="168"/>
        <v>14</v>
      </c>
      <c r="P1803" s="11">
        <f t="shared" si="169"/>
        <v>63.65</v>
      </c>
      <c r="Q1803" s="4" t="str">
        <f t="shared" si="170"/>
        <v>photography</v>
      </c>
      <c r="R1803" s="12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0">
        <f t="shared" si="168"/>
        <v>48</v>
      </c>
      <c r="P1804" s="11">
        <f t="shared" si="169"/>
        <v>94.28</v>
      </c>
      <c r="Q1804" s="4" t="str">
        <f t="shared" si="170"/>
        <v>photography</v>
      </c>
      <c r="R1804" s="12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0">
        <f t="shared" si="168"/>
        <v>31</v>
      </c>
      <c r="P1805" s="11">
        <f t="shared" si="169"/>
        <v>71.87</v>
      </c>
      <c r="Q1805" s="4" t="str">
        <f t="shared" si="170"/>
        <v>photography</v>
      </c>
      <c r="R1805" s="12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0">
        <f t="shared" si="168"/>
        <v>35</v>
      </c>
      <c r="P1806" s="11">
        <f t="shared" si="169"/>
        <v>104.85</v>
      </c>
      <c r="Q1806" s="4" t="str">
        <f t="shared" si="170"/>
        <v>photography</v>
      </c>
      <c r="R1806" s="12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0">
        <f t="shared" si="168"/>
        <v>36</v>
      </c>
      <c r="P1807" s="11">
        <f t="shared" si="169"/>
        <v>67.14</v>
      </c>
      <c r="Q1807" s="4" t="str">
        <f t="shared" si="170"/>
        <v>photography</v>
      </c>
      <c r="R1807" s="12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0">
        <f t="shared" si="168"/>
        <v>3</v>
      </c>
      <c r="P1808" s="11">
        <f t="shared" si="169"/>
        <v>73.88</v>
      </c>
      <c r="Q1808" s="4" t="str">
        <f t="shared" si="170"/>
        <v>photography</v>
      </c>
      <c r="R1808" s="12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0">
        <f t="shared" si="168"/>
        <v>11</v>
      </c>
      <c r="P1809" s="11">
        <f t="shared" si="169"/>
        <v>69.13</v>
      </c>
      <c r="Q1809" s="4" t="str">
        <f t="shared" si="170"/>
        <v>photography</v>
      </c>
      <c r="R1809" s="12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0">
        <f t="shared" si="168"/>
        <v>41</v>
      </c>
      <c r="P1810" s="11">
        <f t="shared" si="169"/>
        <v>120.77</v>
      </c>
      <c r="Q1810" s="4" t="str">
        <f t="shared" si="170"/>
        <v>photography</v>
      </c>
      <c r="R1810" s="12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0">
        <f t="shared" si="168"/>
        <v>11</v>
      </c>
      <c r="P1811" s="11">
        <f t="shared" si="169"/>
        <v>42.22</v>
      </c>
      <c r="Q1811" s="4" t="str">
        <f t="shared" si="170"/>
        <v>photography</v>
      </c>
      <c r="R1811" s="12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0">
        <f t="shared" si="168"/>
        <v>3</v>
      </c>
      <c r="P1812" s="11">
        <f t="shared" si="169"/>
        <v>7.5</v>
      </c>
      <c r="Q1812" s="4" t="str">
        <f t="shared" si="170"/>
        <v>photography</v>
      </c>
      <c r="R1812" s="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0">
        <f t="shared" si="168"/>
        <v>0</v>
      </c>
      <c r="P1813" s="11">
        <f t="shared" si="169"/>
        <v>1.54</v>
      </c>
      <c r="Q1813" s="4" t="str">
        <f t="shared" si="170"/>
        <v>photography</v>
      </c>
      <c r="R1813" s="12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0">
        <f t="shared" si="168"/>
        <v>13</v>
      </c>
      <c r="P1814" s="11">
        <f t="shared" si="169"/>
        <v>37.61</v>
      </c>
      <c r="Q1814" s="4" t="str">
        <f t="shared" si="170"/>
        <v>photography</v>
      </c>
      <c r="R1814" s="12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0">
        <f t="shared" si="168"/>
        <v>0</v>
      </c>
      <c r="P1815" s="11">
        <f t="shared" si="169"/>
        <v>0</v>
      </c>
      <c r="Q1815" s="4" t="str">
        <f t="shared" si="170"/>
        <v>photography</v>
      </c>
      <c r="R1815" s="12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0">
        <f t="shared" si="168"/>
        <v>49</v>
      </c>
      <c r="P1816" s="11">
        <f t="shared" si="169"/>
        <v>42.16</v>
      </c>
      <c r="Q1816" s="4" t="str">
        <f t="shared" si="170"/>
        <v>photography</v>
      </c>
      <c r="R1816" s="12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0">
        <f t="shared" si="168"/>
        <v>0</v>
      </c>
      <c r="P1817" s="11">
        <f t="shared" si="169"/>
        <v>0</v>
      </c>
      <c r="Q1817" s="4" t="str">
        <f t="shared" si="170"/>
        <v>photography</v>
      </c>
      <c r="R1817" s="12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0">
        <f t="shared" si="168"/>
        <v>2</v>
      </c>
      <c r="P1818" s="11">
        <f t="shared" si="169"/>
        <v>84.83</v>
      </c>
      <c r="Q1818" s="4" t="str">
        <f t="shared" si="170"/>
        <v>photography</v>
      </c>
      <c r="R1818" s="12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0">
        <f t="shared" si="168"/>
        <v>52</v>
      </c>
      <c r="P1819" s="11">
        <f t="shared" si="169"/>
        <v>94.19</v>
      </c>
      <c r="Q1819" s="4" t="str">
        <f t="shared" si="170"/>
        <v>photography</v>
      </c>
      <c r="R1819" s="12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0">
        <f t="shared" si="168"/>
        <v>0</v>
      </c>
      <c r="P1820" s="11">
        <f t="shared" si="169"/>
        <v>0</v>
      </c>
      <c r="Q1820" s="4" t="str">
        <f t="shared" si="170"/>
        <v>photography</v>
      </c>
      <c r="R1820" s="12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0">
        <f t="shared" si="168"/>
        <v>2</v>
      </c>
      <c r="P1821" s="11">
        <f t="shared" si="169"/>
        <v>6.25</v>
      </c>
      <c r="Q1821" s="4" t="str">
        <f t="shared" si="170"/>
        <v>photography</v>
      </c>
      <c r="R1821" s="12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0">
        <f t="shared" si="168"/>
        <v>7</v>
      </c>
      <c r="P1822" s="11">
        <f t="shared" si="169"/>
        <v>213.38</v>
      </c>
      <c r="Q1822" s="4" t="str">
        <f t="shared" si="170"/>
        <v>photography</v>
      </c>
      <c r="R1822" s="1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0">
        <f t="shared" si="168"/>
        <v>135</v>
      </c>
      <c r="P1823" s="11">
        <f t="shared" si="169"/>
        <v>59.16</v>
      </c>
      <c r="Q1823" s="4" t="str">
        <f t="shared" si="170"/>
        <v>music</v>
      </c>
      <c r="R1823" s="12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0">
        <f t="shared" si="168"/>
        <v>100</v>
      </c>
      <c r="P1824" s="11">
        <f t="shared" si="169"/>
        <v>27.27</v>
      </c>
      <c r="Q1824" s="4" t="str">
        <f t="shared" si="170"/>
        <v>music</v>
      </c>
      <c r="R1824" s="12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0">
        <f t="shared" si="168"/>
        <v>116</v>
      </c>
      <c r="P1825" s="11">
        <f t="shared" si="169"/>
        <v>24.58</v>
      </c>
      <c r="Q1825" s="4" t="str">
        <f t="shared" si="170"/>
        <v>music</v>
      </c>
      <c r="R1825" s="12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0">
        <f t="shared" si="168"/>
        <v>100</v>
      </c>
      <c r="P1826" s="11">
        <f t="shared" si="169"/>
        <v>75.05</v>
      </c>
      <c r="Q1826" s="4" t="str">
        <f t="shared" si="170"/>
        <v>music</v>
      </c>
      <c r="R1826" s="12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0">
        <f t="shared" si="168"/>
        <v>105</v>
      </c>
      <c r="P1827" s="11">
        <f t="shared" si="169"/>
        <v>42.02</v>
      </c>
      <c r="Q1827" s="4" t="str">
        <f t="shared" si="170"/>
        <v>music</v>
      </c>
      <c r="R1827" s="12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0">
        <f t="shared" si="168"/>
        <v>101</v>
      </c>
      <c r="P1828" s="11">
        <f t="shared" si="169"/>
        <v>53.16</v>
      </c>
      <c r="Q1828" s="4" t="str">
        <f t="shared" si="170"/>
        <v>music</v>
      </c>
      <c r="R1828" s="12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0">
        <f t="shared" si="168"/>
        <v>101</v>
      </c>
      <c r="P1829" s="11">
        <f t="shared" si="169"/>
        <v>83.89</v>
      </c>
      <c r="Q1829" s="4" t="str">
        <f t="shared" si="170"/>
        <v>music</v>
      </c>
      <c r="R1829" s="12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0">
        <f t="shared" si="168"/>
        <v>100</v>
      </c>
      <c r="P1830" s="11">
        <f t="shared" si="169"/>
        <v>417.33</v>
      </c>
      <c r="Q1830" s="4" t="str">
        <f t="shared" si="170"/>
        <v>music</v>
      </c>
      <c r="R1830" s="12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0">
        <f t="shared" si="168"/>
        <v>167</v>
      </c>
      <c r="P1831" s="11">
        <f t="shared" si="169"/>
        <v>75.77</v>
      </c>
      <c r="Q1831" s="4" t="str">
        <f t="shared" si="170"/>
        <v>music</v>
      </c>
      <c r="R1831" s="12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0">
        <f t="shared" si="168"/>
        <v>102</v>
      </c>
      <c r="P1832" s="11">
        <f t="shared" si="169"/>
        <v>67.39</v>
      </c>
      <c r="Q1832" s="4" t="str">
        <f t="shared" si="170"/>
        <v>music</v>
      </c>
      <c r="R1832" s="1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0">
        <f t="shared" si="168"/>
        <v>103</v>
      </c>
      <c r="P1833" s="11">
        <f t="shared" si="169"/>
        <v>73.569999999999993</v>
      </c>
      <c r="Q1833" s="4" t="str">
        <f t="shared" si="170"/>
        <v>music</v>
      </c>
      <c r="R1833" s="12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0">
        <f t="shared" si="168"/>
        <v>143</v>
      </c>
      <c r="P1834" s="11">
        <f t="shared" si="169"/>
        <v>25</v>
      </c>
      <c r="Q1834" s="4" t="str">
        <f t="shared" si="170"/>
        <v>music</v>
      </c>
      <c r="R1834" s="12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0">
        <f t="shared" si="168"/>
        <v>263</v>
      </c>
      <c r="P1835" s="11">
        <f t="shared" si="169"/>
        <v>42</v>
      </c>
      <c r="Q1835" s="4" t="str">
        <f t="shared" si="170"/>
        <v>music</v>
      </c>
      <c r="R1835" s="12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0">
        <f t="shared" si="168"/>
        <v>118</v>
      </c>
      <c r="P1836" s="11">
        <f t="shared" si="169"/>
        <v>131.16999999999999</v>
      </c>
      <c r="Q1836" s="4" t="str">
        <f t="shared" si="170"/>
        <v>music</v>
      </c>
      <c r="R1836" s="12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0">
        <f t="shared" si="168"/>
        <v>104</v>
      </c>
      <c r="P1837" s="11">
        <f t="shared" si="169"/>
        <v>47.27</v>
      </c>
      <c r="Q1837" s="4" t="str">
        <f t="shared" si="170"/>
        <v>music</v>
      </c>
      <c r="R1837" s="12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0">
        <f t="shared" si="168"/>
        <v>200</v>
      </c>
      <c r="P1838" s="11">
        <f t="shared" si="169"/>
        <v>182.13</v>
      </c>
      <c r="Q1838" s="4" t="str">
        <f t="shared" si="170"/>
        <v>music</v>
      </c>
      <c r="R1838" s="12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0">
        <f t="shared" si="168"/>
        <v>307</v>
      </c>
      <c r="P1839" s="11">
        <f t="shared" si="169"/>
        <v>61.37</v>
      </c>
      <c r="Q1839" s="4" t="str">
        <f t="shared" si="170"/>
        <v>music</v>
      </c>
      <c r="R1839" s="12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0">
        <f t="shared" si="168"/>
        <v>100</v>
      </c>
      <c r="P1840" s="11">
        <f t="shared" si="169"/>
        <v>35.770000000000003</v>
      </c>
      <c r="Q1840" s="4" t="str">
        <f t="shared" si="170"/>
        <v>music</v>
      </c>
      <c r="R1840" s="12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0">
        <f t="shared" si="168"/>
        <v>205</v>
      </c>
      <c r="P1841" s="11">
        <f t="shared" si="169"/>
        <v>45.62</v>
      </c>
      <c r="Q1841" s="4" t="str">
        <f t="shared" si="170"/>
        <v>music</v>
      </c>
      <c r="R1841" s="12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0">
        <f t="shared" si="168"/>
        <v>109</v>
      </c>
      <c r="P1842" s="11">
        <f t="shared" si="169"/>
        <v>75.38</v>
      </c>
      <c r="Q1842" s="4" t="str">
        <f t="shared" si="170"/>
        <v>music</v>
      </c>
      <c r="R1842" s="1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0">
        <f t="shared" si="168"/>
        <v>102</v>
      </c>
      <c r="P1843" s="11">
        <f t="shared" si="169"/>
        <v>50.88</v>
      </c>
      <c r="Q1843" s="4" t="str">
        <f t="shared" si="170"/>
        <v>music</v>
      </c>
      <c r="R1843" s="12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0">
        <f t="shared" si="168"/>
        <v>125</v>
      </c>
      <c r="P1844" s="11">
        <f t="shared" si="169"/>
        <v>119.29</v>
      </c>
      <c r="Q1844" s="4" t="str">
        <f t="shared" si="170"/>
        <v>music</v>
      </c>
      <c r="R1844" s="12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0">
        <f t="shared" si="168"/>
        <v>124</v>
      </c>
      <c r="P1845" s="11">
        <f t="shared" si="169"/>
        <v>92.54</v>
      </c>
      <c r="Q1845" s="4" t="str">
        <f t="shared" si="170"/>
        <v>music</v>
      </c>
      <c r="R1845" s="12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0">
        <f t="shared" si="168"/>
        <v>101</v>
      </c>
      <c r="P1846" s="11">
        <f t="shared" si="169"/>
        <v>76.05</v>
      </c>
      <c r="Q1846" s="4" t="str">
        <f t="shared" si="170"/>
        <v>music</v>
      </c>
      <c r="R1846" s="12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0">
        <f t="shared" si="168"/>
        <v>100</v>
      </c>
      <c r="P1847" s="11">
        <f t="shared" si="169"/>
        <v>52.63</v>
      </c>
      <c r="Q1847" s="4" t="str">
        <f t="shared" si="170"/>
        <v>music</v>
      </c>
      <c r="R1847" s="12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0">
        <f t="shared" si="168"/>
        <v>138</v>
      </c>
      <c r="P1848" s="11">
        <f t="shared" si="169"/>
        <v>98.99</v>
      </c>
      <c r="Q1848" s="4" t="str">
        <f t="shared" si="170"/>
        <v>music</v>
      </c>
      <c r="R1848" s="12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0">
        <f t="shared" si="168"/>
        <v>121</v>
      </c>
      <c r="P1849" s="11">
        <f t="shared" si="169"/>
        <v>79.53</v>
      </c>
      <c r="Q1849" s="4" t="str">
        <f t="shared" si="170"/>
        <v>music</v>
      </c>
      <c r="R1849" s="12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0">
        <f t="shared" si="168"/>
        <v>107</v>
      </c>
      <c r="P1850" s="11">
        <f t="shared" si="169"/>
        <v>134.21</v>
      </c>
      <c r="Q1850" s="4" t="str">
        <f t="shared" si="170"/>
        <v>music</v>
      </c>
      <c r="R1850" s="12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0">
        <f t="shared" si="168"/>
        <v>100</v>
      </c>
      <c r="P1851" s="11">
        <f t="shared" si="169"/>
        <v>37.630000000000003</v>
      </c>
      <c r="Q1851" s="4" t="str">
        <f t="shared" si="170"/>
        <v>music</v>
      </c>
      <c r="R1851" s="12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0">
        <f t="shared" si="168"/>
        <v>102</v>
      </c>
      <c r="P1852" s="11">
        <f t="shared" si="169"/>
        <v>51.04</v>
      </c>
      <c r="Q1852" s="4" t="str">
        <f t="shared" si="170"/>
        <v>music</v>
      </c>
      <c r="R1852" s="1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0">
        <f t="shared" si="168"/>
        <v>100</v>
      </c>
      <c r="P1853" s="11">
        <f t="shared" si="169"/>
        <v>50.04</v>
      </c>
      <c r="Q1853" s="4" t="str">
        <f t="shared" si="170"/>
        <v>music</v>
      </c>
      <c r="R1853" s="12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0">
        <f t="shared" si="168"/>
        <v>117</v>
      </c>
      <c r="P1854" s="11">
        <f t="shared" si="169"/>
        <v>133.93</v>
      </c>
      <c r="Q1854" s="4" t="str">
        <f t="shared" si="170"/>
        <v>music</v>
      </c>
      <c r="R1854" s="12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0">
        <f t="shared" si="168"/>
        <v>102</v>
      </c>
      <c r="P1855" s="11">
        <f t="shared" si="169"/>
        <v>58.21</v>
      </c>
      <c r="Q1855" s="4" t="str">
        <f t="shared" si="170"/>
        <v>music</v>
      </c>
      <c r="R1855" s="12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0">
        <f t="shared" si="168"/>
        <v>102</v>
      </c>
      <c r="P1856" s="11">
        <f t="shared" si="169"/>
        <v>88.04</v>
      </c>
      <c r="Q1856" s="4" t="str">
        <f t="shared" si="170"/>
        <v>music</v>
      </c>
      <c r="R1856" s="12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0">
        <f t="shared" si="168"/>
        <v>154</v>
      </c>
      <c r="P1857" s="11">
        <f t="shared" si="169"/>
        <v>70.58</v>
      </c>
      <c r="Q1857" s="4" t="str">
        <f t="shared" si="170"/>
        <v>music</v>
      </c>
      <c r="R1857" s="12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0">
        <f t="shared" ref="O1858:O1921" si="174">ROUND((E1858/D1858)*100,0)</f>
        <v>101</v>
      </c>
      <c r="P1858" s="11">
        <f t="shared" si="169"/>
        <v>53.29</v>
      </c>
      <c r="Q1858" s="4" t="str">
        <f t="shared" si="170"/>
        <v>music</v>
      </c>
      <c r="R1858" s="12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0">
        <f t="shared" si="174"/>
        <v>100</v>
      </c>
      <c r="P1859" s="11">
        <f t="shared" ref="P1859:P1922" si="175">IFERROR(ROUND((E1859/L1859),2),0)</f>
        <v>136.36000000000001</v>
      </c>
      <c r="Q1859" s="4" t="str">
        <f t="shared" ref="Q1859:Q1922" si="176">MID(N1859,1,FIND("/",N1859,1)-1)</f>
        <v>music</v>
      </c>
      <c r="R1859" s="12" t="str">
        <f t="shared" ref="R1859:R1922" si="177">RIGHT(N1859,(LEN(N1859)-FIND("/",N1859,1)))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0">
        <f t="shared" si="174"/>
        <v>109</v>
      </c>
      <c r="P1860" s="11">
        <f t="shared" si="175"/>
        <v>40.549999999999997</v>
      </c>
      <c r="Q1860" s="4" t="str">
        <f t="shared" si="176"/>
        <v>music</v>
      </c>
      <c r="R1860" s="12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0">
        <f t="shared" si="174"/>
        <v>132</v>
      </c>
      <c r="P1861" s="11">
        <f t="shared" si="175"/>
        <v>70.63</v>
      </c>
      <c r="Q1861" s="4" t="str">
        <f t="shared" si="176"/>
        <v>music</v>
      </c>
      <c r="R1861" s="12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0">
        <f t="shared" si="174"/>
        <v>133</v>
      </c>
      <c r="P1862" s="11">
        <f t="shared" si="175"/>
        <v>52.68</v>
      </c>
      <c r="Q1862" s="4" t="str">
        <f t="shared" si="176"/>
        <v>music</v>
      </c>
      <c r="R1862" s="1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0">
        <f t="shared" si="174"/>
        <v>0</v>
      </c>
      <c r="P1863" s="11">
        <f t="shared" si="175"/>
        <v>0</v>
      </c>
      <c r="Q1863" s="4" t="str">
        <f t="shared" si="176"/>
        <v>games</v>
      </c>
      <c r="R1863" s="12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0">
        <f t="shared" si="174"/>
        <v>8</v>
      </c>
      <c r="P1864" s="11">
        <f t="shared" si="175"/>
        <v>90.94</v>
      </c>
      <c r="Q1864" s="4" t="str">
        <f t="shared" si="176"/>
        <v>games</v>
      </c>
      <c r="R1864" s="12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0">
        <f t="shared" si="174"/>
        <v>0</v>
      </c>
      <c r="P1865" s="11">
        <f t="shared" si="175"/>
        <v>5</v>
      </c>
      <c r="Q1865" s="4" t="str">
        <f t="shared" si="176"/>
        <v>games</v>
      </c>
      <c r="R1865" s="12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0">
        <f t="shared" si="174"/>
        <v>43</v>
      </c>
      <c r="P1866" s="11">
        <f t="shared" si="175"/>
        <v>58.08</v>
      </c>
      <c r="Q1866" s="4" t="str">
        <f t="shared" si="176"/>
        <v>games</v>
      </c>
      <c r="R1866" s="12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0">
        <f t="shared" si="174"/>
        <v>0</v>
      </c>
      <c r="P1867" s="11">
        <f t="shared" si="175"/>
        <v>2</v>
      </c>
      <c r="Q1867" s="4" t="str">
        <f t="shared" si="176"/>
        <v>games</v>
      </c>
      <c r="R1867" s="12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0">
        <f t="shared" si="174"/>
        <v>1</v>
      </c>
      <c r="P1868" s="11">
        <f t="shared" si="175"/>
        <v>62.5</v>
      </c>
      <c r="Q1868" s="4" t="str">
        <f t="shared" si="176"/>
        <v>games</v>
      </c>
      <c r="R1868" s="12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0">
        <f t="shared" si="174"/>
        <v>0</v>
      </c>
      <c r="P1869" s="11">
        <f t="shared" si="175"/>
        <v>10</v>
      </c>
      <c r="Q1869" s="4" t="str">
        <f t="shared" si="176"/>
        <v>games</v>
      </c>
      <c r="R1869" s="12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0">
        <f t="shared" si="174"/>
        <v>5</v>
      </c>
      <c r="P1870" s="11">
        <f t="shared" si="175"/>
        <v>71.59</v>
      </c>
      <c r="Q1870" s="4" t="str">
        <f t="shared" si="176"/>
        <v>games</v>
      </c>
      <c r="R1870" s="12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0">
        <f t="shared" si="174"/>
        <v>0</v>
      </c>
      <c r="P1871" s="11">
        <f t="shared" si="175"/>
        <v>0</v>
      </c>
      <c r="Q1871" s="4" t="str">
        <f t="shared" si="176"/>
        <v>games</v>
      </c>
      <c r="R1871" s="12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0">
        <f t="shared" si="174"/>
        <v>10</v>
      </c>
      <c r="P1872" s="11">
        <f t="shared" si="175"/>
        <v>32.82</v>
      </c>
      <c r="Q1872" s="4" t="str">
        <f t="shared" si="176"/>
        <v>games</v>
      </c>
      <c r="R1872" s="1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0">
        <f t="shared" si="174"/>
        <v>72</v>
      </c>
      <c r="P1873" s="11">
        <f t="shared" si="175"/>
        <v>49.12</v>
      </c>
      <c r="Q1873" s="4" t="str">
        <f t="shared" si="176"/>
        <v>games</v>
      </c>
      <c r="R1873" s="12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0">
        <f t="shared" si="174"/>
        <v>1</v>
      </c>
      <c r="P1874" s="11">
        <f t="shared" si="175"/>
        <v>16.309999999999999</v>
      </c>
      <c r="Q1874" s="4" t="str">
        <f t="shared" si="176"/>
        <v>games</v>
      </c>
      <c r="R1874" s="12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0">
        <f t="shared" si="174"/>
        <v>0</v>
      </c>
      <c r="P1875" s="11">
        <f t="shared" si="175"/>
        <v>18</v>
      </c>
      <c r="Q1875" s="4" t="str">
        <f t="shared" si="176"/>
        <v>games</v>
      </c>
      <c r="R1875" s="12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0">
        <f t="shared" si="174"/>
        <v>0</v>
      </c>
      <c r="P1876" s="11">
        <f t="shared" si="175"/>
        <v>13</v>
      </c>
      <c r="Q1876" s="4" t="str">
        <f t="shared" si="176"/>
        <v>games</v>
      </c>
      <c r="R1876" s="12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0">
        <f t="shared" si="174"/>
        <v>1</v>
      </c>
      <c r="P1877" s="11">
        <f t="shared" si="175"/>
        <v>17</v>
      </c>
      <c r="Q1877" s="4" t="str">
        <f t="shared" si="176"/>
        <v>games</v>
      </c>
      <c r="R1877" s="12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0">
        <f t="shared" si="174"/>
        <v>0</v>
      </c>
      <c r="P1878" s="11">
        <f t="shared" si="175"/>
        <v>0</v>
      </c>
      <c r="Q1878" s="4" t="str">
        <f t="shared" si="176"/>
        <v>games</v>
      </c>
      <c r="R1878" s="12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0">
        <f t="shared" si="174"/>
        <v>0</v>
      </c>
      <c r="P1879" s="11">
        <f t="shared" si="175"/>
        <v>0</v>
      </c>
      <c r="Q1879" s="4" t="str">
        <f t="shared" si="176"/>
        <v>games</v>
      </c>
      <c r="R1879" s="12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0">
        <f t="shared" si="174"/>
        <v>0</v>
      </c>
      <c r="P1880" s="11">
        <f t="shared" si="175"/>
        <v>0</v>
      </c>
      <c r="Q1880" s="4" t="str">
        <f t="shared" si="176"/>
        <v>games</v>
      </c>
      <c r="R1880" s="12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0">
        <f t="shared" si="174"/>
        <v>0</v>
      </c>
      <c r="P1881" s="11">
        <f t="shared" si="175"/>
        <v>3</v>
      </c>
      <c r="Q1881" s="4" t="str">
        <f t="shared" si="176"/>
        <v>games</v>
      </c>
      <c r="R1881" s="12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0">
        <f t="shared" si="174"/>
        <v>20</v>
      </c>
      <c r="P1882" s="11">
        <f t="shared" si="175"/>
        <v>41.83</v>
      </c>
      <c r="Q1882" s="4" t="str">
        <f t="shared" si="176"/>
        <v>games</v>
      </c>
      <c r="R1882" s="1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0">
        <f t="shared" si="174"/>
        <v>173</v>
      </c>
      <c r="P1883" s="11">
        <f t="shared" si="175"/>
        <v>49.34</v>
      </c>
      <c r="Q1883" s="4" t="str">
        <f t="shared" si="176"/>
        <v>music</v>
      </c>
      <c r="R1883" s="12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0">
        <f t="shared" si="174"/>
        <v>101</v>
      </c>
      <c r="P1884" s="11">
        <f t="shared" si="175"/>
        <v>41.73</v>
      </c>
      <c r="Q1884" s="4" t="str">
        <f t="shared" si="176"/>
        <v>music</v>
      </c>
      <c r="R1884" s="12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0">
        <f t="shared" si="174"/>
        <v>105</v>
      </c>
      <c r="P1885" s="11">
        <f t="shared" si="175"/>
        <v>32.72</v>
      </c>
      <c r="Q1885" s="4" t="str">
        <f t="shared" si="176"/>
        <v>music</v>
      </c>
      <c r="R1885" s="12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0">
        <f t="shared" si="174"/>
        <v>135</v>
      </c>
      <c r="P1886" s="11">
        <f t="shared" si="175"/>
        <v>51.96</v>
      </c>
      <c r="Q1886" s="4" t="str">
        <f t="shared" si="176"/>
        <v>music</v>
      </c>
      <c r="R1886" s="12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0">
        <f t="shared" si="174"/>
        <v>116</v>
      </c>
      <c r="P1887" s="11">
        <f t="shared" si="175"/>
        <v>50.69</v>
      </c>
      <c r="Q1887" s="4" t="str">
        <f t="shared" si="176"/>
        <v>music</v>
      </c>
      <c r="R1887" s="12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0">
        <f t="shared" si="174"/>
        <v>102</v>
      </c>
      <c r="P1888" s="11">
        <f t="shared" si="175"/>
        <v>42.24</v>
      </c>
      <c r="Q1888" s="4" t="str">
        <f t="shared" si="176"/>
        <v>music</v>
      </c>
      <c r="R1888" s="12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0">
        <f t="shared" si="174"/>
        <v>111</v>
      </c>
      <c r="P1889" s="11">
        <f t="shared" si="175"/>
        <v>416.88</v>
      </c>
      <c r="Q1889" s="4" t="str">
        <f t="shared" si="176"/>
        <v>music</v>
      </c>
      <c r="R1889" s="12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0">
        <f t="shared" si="174"/>
        <v>166</v>
      </c>
      <c r="P1890" s="11">
        <f t="shared" si="175"/>
        <v>46.65</v>
      </c>
      <c r="Q1890" s="4" t="str">
        <f t="shared" si="176"/>
        <v>music</v>
      </c>
      <c r="R1890" s="12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0">
        <f t="shared" si="174"/>
        <v>107</v>
      </c>
      <c r="P1891" s="11">
        <f t="shared" si="175"/>
        <v>48.45</v>
      </c>
      <c r="Q1891" s="4" t="str">
        <f t="shared" si="176"/>
        <v>music</v>
      </c>
      <c r="R1891" s="12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0">
        <f t="shared" si="174"/>
        <v>145</v>
      </c>
      <c r="P1892" s="11">
        <f t="shared" si="175"/>
        <v>70.53</v>
      </c>
      <c r="Q1892" s="4" t="str">
        <f t="shared" si="176"/>
        <v>music</v>
      </c>
      <c r="R1892" s="1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0">
        <f t="shared" si="174"/>
        <v>106</v>
      </c>
      <c r="P1893" s="11">
        <f t="shared" si="175"/>
        <v>87.96</v>
      </c>
      <c r="Q1893" s="4" t="str">
        <f t="shared" si="176"/>
        <v>music</v>
      </c>
      <c r="R1893" s="12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0">
        <f t="shared" si="174"/>
        <v>137</v>
      </c>
      <c r="P1894" s="11">
        <f t="shared" si="175"/>
        <v>26.27</v>
      </c>
      <c r="Q1894" s="4" t="str">
        <f t="shared" si="176"/>
        <v>music</v>
      </c>
      <c r="R1894" s="12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0">
        <f t="shared" si="174"/>
        <v>104</v>
      </c>
      <c r="P1895" s="11">
        <f t="shared" si="175"/>
        <v>57.78</v>
      </c>
      <c r="Q1895" s="4" t="str">
        <f t="shared" si="176"/>
        <v>music</v>
      </c>
      <c r="R1895" s="12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0">
        <f t="shared" si="174"/>
        <v>115</v>
      </c>
      <c r="P1896" s="11">
        <f t="shared" si="175"/>
        <v>57.25</v>
      </c>
      <c r="Q1896" s="4" t="str">
        <f t="shared" si="176"/>
        <v>music</v>
      </c>
      <c r="R1896" s="12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0">
        <f t="shared" si="174"/>
        <v>102</v>
      </c>
      <c r="P1897" s="11">
        <f t="shared" si="175"/>
        <v>196.34</v>
      </c>
      <c r="Q1897" s="4" t="str">
        <f t="shared" si="176"/>
        <v>music</v>
      </c>
      <c r="R1897" s="12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0">
        <f t="shared" si="174"/>
        <v>124</v>
      </c>
      <c r="P1898" s="11">
        <f t="shared" si="175"/>
        <v>43</v>
      </c>
      <c r="Q1898" s="4" t="str">
        <f t="shared" si="176"/>
        <v>music</v>
      </c>
      <c r="R1898" s="12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0">
        <f t="shared" si="174"/>
        <v>102</v>
      </c>
      <c r="P1899" s="11">
        <f t="shared" si="175"/>
        <v>35.549999999999997</v>
      </c>
      <c r="Q1899" s="4" t="str">
        <f t="shared" si="176"/>
        <v>music</v>
      </c>
      <c r="R1899" s="12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0">
        <f t="shared" si="174"/>
        <v>145</v>
      </c>
      <c r="P1900" s="11">
        <f t="shared" si="175"/>
        <v>68.81</v>
      </c>
      <c r="Q1900" s="4" t="str">
        <f t="shared" si="176"/>
        <v>music</v>
      </c>
      <c r="R1900" s="12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0">
        <f t="shared" si="174"/>
        <v>133</v>
      </c>
      <c r="P1901" s="11">
        <f t="shared" si="175"/>
        <v>28.57</v>
      </c>
      <c r="Q1901" s="4" t="str">
        <f t="shared" si="176"/>
        <v>music</v>
      </c>
      <c r="R1901" s="12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0">
        <f t="shared" si="174"/>
        <v>109</v>
      </c>
      <c r="P1902" s="11">
        <f t="shared" si="175"/>
        <v>50.63</v>
      </c>
      <c r="Q1902" s="4" t="str">
        <f t="shared" si="176"/>
        <v>music</v>
      </c>
      <c r="R1902" s="1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0">
        <f t="shared" si="174"/>
        <v>3</v>
      </c>
      <c r="P1903" s="11">
        <f t="shared" si="175"/>
        <v>106.8</v>
      </c>
      <c r="Q1903" s="4" t="str">
        <f t="shared" si="176"/>
        <v>technology</v>
      </c>
      <c r="R1903" s="12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0">
        <f t="shared" si="174"/>
        <v>1</v>
      </c>
      <c r="P1904" s="11">
        <f t="shared" si="175"/>
        <v>4</v>
      </c>
      <c r="Q1904" s="4" t="str">
        <f t="shared" si="176"/>
        <v>technology</v>
      </c>
      <c r="R1904" s="12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0">
        <f t="shared" si="174"/>
        <v>47</v>
      </c>
      <c r="P1905" s="11">
        <f t="shared" si="175"/>
        <v>34.1</v>
      </c>
      <c r="Q1905" s="4" t="str">
        <f t="shared" si="176"/>
        <v>technology</v>
      </c>
      <c r="R1905" s="12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0">
        <f t="shared" si="174"/>
        <v>0</v>
      </c>
      <c r="P1906" s="11">
        <f t="shared" si="175"/>
        <v>25</v>
      </c>
      <c r="Q1906" s="4" t="str">
        <f t="shared" si="176"/>
        <v>technology</v>
      </c>
      <c r="R1906" s="12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0">
        <f t="shared" si="174"/>
        <v>0</v>
      </c>
      <c r="P1907" s="11">
        <f t="shared" si="175"/>
        <v>10.5</v>
      </c>
      <c r="Q1907" s="4" t="str">
        <f t="shared" si="176"/>
        <v>technology</v>
      </c>
      <c r="R1907" s="12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0">
        <f t="shared" si="174"/>
        <v>43</v>
      </c>
      <c r="P1908" s="11">
        <f t="shared" si="175"/>
        <v>215.96</v>
      </c>
      <c r="Q1908" s="4" t="str">
        <f t="shared" si="176"/>
        <v>technology</v>
      </c>
      <c r="R1908" s="12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0">
        <f t="shared" si="174"/>
        <v>0</v>
      </c>
      <c r="P1909" s="11">
        <f t="shared" si="175"/>
        <v>21.25</v>
      </c>
      <c r="Q1909" s="4" t="str">
        <f t="shared" si="176"/>
        <v>technology</v>
      </c>
      <c r="R1909" s="12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0">
        <f t="shared" si="174"/>
        <v>2</v>
      </c>
      <c r="P1910" s="11">
        <f t="shared" si="175"/>
        <v>108.25</v>
      </c>
      <c r="Q1910" s="4" t="str">
        <f t="shared" si="176"/>
        <v>technology</v>
      </c>
      <c r="R1910" s="12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0">
        <f t="shared" si="174"/>
        <v>14</v>
      </c>
      <c r="P1911" s="11">
        <f t="shared" si="175"/>
        <v>129.97</v>
      </c>
      <c r="Q1911" s="4" t="str">
        <f t="shared" si="176"/>
        <v>technology</v>
      </c>
      <c r="R1911" s="12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0">
        <f t="shared" si="174"/>
        <v>39</v>
      </c>
      <c r="P1912" s="11">
        <f t="shared" si="175"/>
        <v>117.49</v>
      </c>
      <c r="Q1912" s="4" t="str">
        <f t="shared" si="176"/>
        <v>technology</v>
      </c>
      <c r="R1912" s="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0">
        <f t="shared" si="174"/>
        <v>0</v>
      </c>
      <c r="P1913" s="11">
        <f t="shared" si="175"/>
        <v>10</v>
      </c>
      <c r="Q1913" s="4" t="str">
        <f t="shared" si="176"/>
        <v>technology</v>
      </c>
      <c r="R1913" s="12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0">
        <f t="shared" si="174"/>
        <v>59</v>
      </c>
      <c r="P1914" s="11">
        <f t="shared" si="175"/>
        <v>70.599999999999994</v>
      </c>
      <c r="Q1914" s="4" t="str">
        <f t="shared" si="176"/>
        <v>technology</v>
      </c>
      <c r="R1914" s="12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0">
        <f t="shared" si="174"/>
        <v>1</v>
      </c>
      <c r="P1915" s="11">
        <f t="shared" si="175"/>
        <v>24.5</v>
      </c>
      <c r="Q1915" s="4" t="str">
        <f t="shared" si="176"/>
        <v>technology</v>
      </c>
      <c r="R1915" s="12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0">
        <f t="shared" si="174"/>
        <v>9</v>
      </c>
      <c r="P1916" s="11">
        <f t="shared" si="175"/>
        <v>30</v>
      </c>
      <c r="Q1916" s="4" t="str">
        <f t="shared" si="176"/>
        <v>technology</v>
      </c>
      <c r="R1916" s="12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0">
        <f t="shared" si="174"/>
        <v>2</v>
      </c>
      <c r="P1917" s="11">
        <f t="shared" si="175"/>
        <v>2</v>
      </c>
      <c r="Q1917" s="4" t="str">
        <f t="shared" si="176"/>
        <v>technology</v>
      </c>
      <c r="R1917" s="12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0">
        <f t="shared" si="174"/>
        <v>1</v>
      </c>
      <c r="P1918" s="11">
        <f t="shared" si="175"/>
        <v>17</v>
      </c>
      <c r="Q1918" s="4" t="str">
        <f t="shared" si="176"/>
        <v>technology</v>
      </c>
      <c r="R1918" s="12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0">
        <f t="shared" si="174"/>
        <v>53</v>
      </c>
      <c r="P1919" s="11">
        <f t="shared" si="175"/>
        <v>2928.93</v>
      </c>
      <c r="Q1919" s="4" t="str">
        <f t="shared" si="176"/>
        <v>technology</v>
      </c>
      <c r="R1919" s="12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0">
        <f t="shared" si="174"/>
        <v>1</v>
      </c>
      <c r="P1920" s="11">
        <f t="shared" si="175"/>
        <v>28.89</v>
      </c>
      <c r="Q1920" s="4" t="str">
        <f t="shared" si="176"/>
        <v>technology</v>
      </c>
      <c r="R1920" s="12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0">
        <f t="shared" si="174"/>
        <v>47</v>
      </c>
      <c r="P1921" s="11">
        <f t="shared" si="175"/>
        <v>29.63</v>
      </c>
      <c r="Q1921" s="4" t="str">
        <f t="shared" si="176"/>
        <v>technology</v>
      </c>
      <c r="R1921" s="12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0">
        <f t="shared" ref="O1922:O1985" si="180">ROUND((E1922/D1922)*100,0)</f>
        <v>43</v>
      </c>
      <c r="P1922" s="11">
        <f t="shared" si="175"/>
        <v>40.98</v>
      </c>
      <c r="Q1922" s="4" t="str">
        <f t="shared" si="176"/>
        <v>technology</v>
      </c>
      <c r="R1922" s="1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0">
        <f t="shared" si="180"/>
        <v>137</v>
      </c>
      <c r="P1923" s="11">
        <f t="shared" ref="P1923:P1986" si="181">IFERROR(ROUND((E1923/L1923),2),0)</f>
        <v>54</v>
      </c>
      <c r="Q1923" s="4" t="str">
        <f t="shared" ref="Q1923:Q1986" si="182">MID(N1923,1,FIND("/",N1923,1)-1)</f>
        <v>music</v>
      </c>
      <c r="R1923" s="12" t="str">
        <f t="shared" ref="R1923:R1986" si="183">RIGHT(N1923,(LEN(N1923)-FIND("/",N1923,1)))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0">
        <f t="shared" si="180"/>
        <v>116</v>
      </c>
      <c r="P1924" s="11">
        <f t="shared" si="181"/>
        <v>36.11</v>
      </c>
      <c r="Q1924" s="4" t="str">
        <f t="shared" si="182"/>
        <v>music</v>
      </c>
      <c r="R1924" s="12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0">
        <f t="shared" si="180"/>
        <v>241</v>
      </c>
      <c r="P1925" s="11">
        <f t="shared" si="181"/>
        <v>23.15</v>
      </c>
      <c r="Q1925" s="4" t="str">
        <f t="shared" si="182"/>
        <v>music</v>
      </c>
      <c r="R1925" s="12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0">
        <f t="shared" si="180"/>
        <v>114</v>
      </c>
      <c r="P1926" s="11">
        <f t="shared" si="181"/>
        <v>104</v>
      </c>
      <c r="Q1926" s="4" t="str">
        <f t="shared" si="182"/>
        <v>music</v>
      </c>
      <c r="R1926" s="12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0">
        <f t="shared" si="180"/>
        <v>110</v>
      </c>
      <c r="P1927" s="11">
        <f t="shared" si="181"/>
        <v>31.83</v>
      </c>
      <c r="Q1927" s="4" t="str">
        <f t="shared" si="182"/>
        <v>music</v>
      </c>
      <c r="R1927" s="12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0">
        <f t="shared" si="180"/>
        <v>195</v>
      </c>
      <c r="P1928" s="11">
        <f t="shared" si="181"/>
        <v>27.39</v>
      </c>
      <c r="Q1928" s="4" t="str">
        <f t="shared" si="182"/>
        <v>music</v>
      </c>
      <c r="R1928" s="12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0">
        <f t="shared" si="180"/>
        <v>103</v>
      </c>
      <c r="P1929" s="11">
        <f t="shared" si="181"/>
        <v>56.36</v>
      </c>
      <c r="Q1929" s="4" t="str">
        <f t="shared" si="182"/>
        <v>music</v>
      </c>
      <c r="R1929" s="12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0">
        <f t="shared" si="180"/>
        <v>103</v>
      </c>
      <c r="P1930" s="11">
        <f t="shared" si="181"/>
        <v>77.349999999999994</v>
      </c>
      <c r="Q1930" s="4" t="str">
        <f t="shared" si="182"/>
        <v>music</v>
      </c>
      <c r="R1930" s="12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0">
        <f t="shared" si="180"/>
        <v>100</v>
      </c>
      <c r="P1931" s="11">
        <f t="shared" si="181"/>
        <v>42.8</v>
      </c>
      <c r="Q1931" s="4" t="str">
        <f t="shared" si="182"/>
        <v>music</v>
      </c>
      <c r="R1931" s="12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0">
        <f t="shared" si="180"/>
        <v>127</v>
      </c>
      <c r="P1932" s="11">
        <f t="shared" si="181"/>
        <v>48.85</v>
      </c>
      <c r="Q1932" s="4" t="str">
        <f t="shared" si="182"/>
        <v>music</v>
      </c>
      <c r="R1932" s="1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0">
        <f t="shared" si="180"/>
        <v>121</v>
      </c>
      <c r="P1933" s="11">
        <f t="shared" si="181"/>
        <v>48.24</v>
      </c>
      <c r="Q1933" s="4" t="str">
        <f t="shared" si="182"/>
        <v>music</v>
      </c>
      <c r="R1933" s="12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0">
        <f t="shared" si="180"/>
        <v>107</v>
      </c>
      <c r="P1934" s="11">
        <f t="shared" si="181"/>
        <v>70.209999999999994</v>
      </c>
      <c r="Q1934" s="4" t="str">
        <f t="shared" si="182"/>
        <v>music</v>
      </c>
      <c r="R1934" s="12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0">
        <f t="shared" si="180"/>
        <v>172</v>
      </c>
      <c r="P1935" s="11">
        <f t="shared" si="181"/>
        <v>94.05</v>
      </c>
      <c r="Q1935" s="4" t="str">
        <f t="shared" si="182"/>
        <v>music</v>
      </c>
      <c r="R1935" s="12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0">
        <f t="shared" si="180"/>
        <v>124</v>
      </c>
      <c r="P1936" s="11">
        <f t="shared" si="181"/>
        <v>80.27</v>
      </c>
      <c r="Q1936" s="4" t="str">
        <f t="shared" si="182"/>
        <v>music</v>
      </c>
      <c r="R1936" s="12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0">
        <f t="shared" si="180"/>
        <v>108</v>
      </c>
      <c r="P1937" s="11">
        <f t="shared" si="181"/>
        <v>54.2</v>
      </c>
      <c r="Q1937" s="4" t="str">
        <f t="shared" si="182"/>
        <v>music</v>
      </c>
      <c r="R1937" s="12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0">
        <f t="shared" si="180"/>
        <v>117</v>
      </c>
      <c r="P1938" s="11">
        <f t="shared" si="181"/>
        <v>60.27</v>
      </c>
      <c r="Q1938" s="4" t="str">
        <f t="shared" si="182"/>
        <v>music</v>
      </c>
      <c r="R1938" s="12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0">
        <f t="shared" si="180"/>
        <v>187</v>
      </c>
      <c r="P1939" s="11">
        <f t="shared" si="181"/>
        <v>38.74</v>
      </c>
      <c r="Q1939" s="4" t="str">
        <f t="shared" si="182"/>
        <v>music</v>
      </c>
      <c r="R1939" s="12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0">
        <f t="shared" si="180"/>
        <v>116</v>
      </c>
      <c r="P1940" s="11">
        <f t="shared" si="181"/>
        <v>152.54</v>
      </c>
      <c r="Q1940" s="4" t="str">
        <f t="shared" si="182"/>
        <v>music</v>
      </c>
      <c r="R1940" s="12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0">
        <f t="shared" si="180"/>
        <v>111</v>
      </c>
      <c r="P1941" s="11">
        <f t="shared" si="181"/>
        <v>115.31</v>
      </c>
      <c r="Q1941" s="4" t="str">
        <f t="shared" si="182"/>
        <v>music</v>
      </c>
      <c r="R1941" s="12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0">
        <f t="shared" si="180"/>
        <v>171</v>
      </c>
      <c r="P1942" s="11">
        <f t="shared" si="181"/>
        <v>35.840000000000003</v>
      </c>
      <c r="Q1942" s="4" t="str">
        <f t="shared" si="182"/>
        <v>music</v>
      </c>
      <c r="R1942" s="1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0">
        <f t="shared" si="180"/>
        <v>126</v>
      </c>
      <c r="P1943" s="11">
        <f t="shared" si="181"/>
        <v>64.569999999999993</v>
      </c>
      <c r="Q1943" s="4" t="str">
        <f t="shared" si="182"/>
        <v>technology</v>
      </c>
      <c r="R1943" s="12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0">
        <f t="shared" si="180"/>
        <v>138</v>
      </c>
      <c r="P1944" s="11">
        <f t="shared" si="181"/>
        <v>87.44</v>
      </c>
      <c r="Q1944" s="4" t="str">
        <f t="shared" si="182"/>
        <v>technology</v>
      </c>
      <c r="R1944" s="12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0">
        <f t="shared" si="180"/>
        <v>1705</v>
      </c>
      <c r="P1945" s="11">
        <f t="shared" si="181"/>
        <v>68.819999999999993</v>
      </c>
      <c r="Q1945" s="4" t="str">
        <f t="shared" si="182"/>
        <v>technology</v>
      </c>
      <c r="R1945" s="12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0">
        <f t="shared" si="180"/>
        <v>788</v>
      </c>
      <c r="P1946" s="11">
        <f t="shared" si="181"/>
        <v>176.2</v>
      </c>
      <c r="Q1946" s="4" t="str">
        <f t="shared" si="182"/>
        <v>technology</v>
      </c>
      <c r="R1946" s="12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0">
        <f t="shared" si="180"/>
        <v>348</v>
      </c>
      <c r="P1947" s="11">
        <f t="shared" si="181"/>
        <v>511.79</v>
      </c>
      <c r="Q1947" s="4" t="str">
        <f t="shared" si="182"/>
        <v>technology</v>
      </c>
      <c r="R1947" s="12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0">
        <f t="shared" si="180"/>
        <v>150</v>
      </c>
      <c r="P1948" s="11">
        <f t="shared" si="181"/>
        <v>160.44</v>
      </c>
      <c r="Q1948" s="4" t="str">
        <f t="shared" si="182"/>
        <v>technology</v>
      </c>
      <c r="R1948" s="12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0">
        <f t="shared" si="180"/>
        <v>101</v>
      </c>
      <c r="P1949" s="11">
        <f t="shared" si="181"/>
        <v>35</v>
      </c>
      <c r="Q1949" s="4" t="str">
        <f t="shared" si="182"/>
        <v>technology</v>
      </c>
      <c r="R1949" s="12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0">
        <f t="shared" si="180"/>
        <v>800</v>
      </c>
      <c r="P1950" s="11">
        <f t="shared" si="181"/>
        <v>188.51</v>
      </c>
      <c r="Q1950" s="4" t="str">
        <f t="shared" si="182"/>
        <v>technology</v>
      </c>
      <c r="R1950" s="12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0">
        <f t="shared" si="180"/>
        <v>106</v>
      </c>
      <c r="P1951" s="11">
        <f t="shared" si="181"/>
        <v>56.2</v>
      </c>
      <c r="Q1951" s="4" t="str">
        <f t="shared" si="182"/>
        <v>technology</v>
      </c>
      <c r="R1951" s="12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0">
        <f t="shared" si="180"/>
        <v>201</v>
      </c>
      <c r="P1952" s="11">
        <f t="shared" si="181"/>
        <v>51.31</v>
      </c>
      <c r="Q1952" s="4" t="str">
        <f t="shared" si="182"/>
        <v>technology</v>
      </c>
      <c r="R1952" s="1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0">
        <f t="shared" si="180"/>
        <v>212</v>
      </c>
      <c r="P1953" s="11">
        <f t="shared" si="181"/>
        <v>127.36</v>
      </c>
      <c r="Q1953" s="4" t="str">
        <f t="shared" si="182"/>
        <v>technology</v>
      </c>
      <c r="R1953" s="12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0">
        <f t="shared" si="180"/>
        <v>198</v>
      </c>
      <c r="P1954" s="11">
        <f t="shared" si="181"/>
        <v>101.86</v>
      </c>
      <c r="Q1954" s="4" t="str">
        <f t="shared" si="182"/>
        <v>technology</v>
      </c>
      <c r="R1954" s="12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0">
        <f t="shared" si="180"/>
        <v>226</v>
      </c>
      <c r="P1955" s="11">
        <f t="shared" si="181"/>
        <v>230.56</v>
      </c>
      <c r="Q1955" s="4" t="str">
        <f t="shared" si="182"/>
        <v>technology</v>
      </c>
      <c r="R1955" s="12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0">
        <f t="shared" si="180"/>
        <v>699</v>
      </c>
      <c r="P1956" s="11">
        <f t="shared" si="181"/>
        <v>842.11</v>
      </c>
      <c r="Q1956" s="4" t="str">
        <f t="shared" si="182"/>
        <v>technology</v>
      </c>
      <c r="R1956" s="12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0">
        <f t="shared" si="180"/>
        <v>399</v>
      </c>
      <c r="P1957" s="11">
        <f t="shared" si="181"/>
        <v>577.28</v>
      </c>
      <c r="Q1957" s="4" t="str">
        <f t="shared" si="182"/>
        <v>technology</v>
      </c>
      <c r="R1957" s="12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0">
        <f t="shared" si="180"/>
        <v>294</v>
      </c>
      <c r="P1958" s="11">
        <f t="shared" si="181"/>
        <v>483.34</v>
      </c>
      <c r="Q1958" s="4" t="str">
        <f t="shared" si="182"/>
        <v>technology</v>
      </c>
      <c r="R1958" s="12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0">
        <f t="shared" si="180"/>
        <v>168</v>
      </c>
      <c r="P1959" s="11">
        <f t="shared" si="181"/>
        <v>76.14</v>
      </c>
      <c r="Q1959" s="4" t="str">
        <f t="shared" si="182"/>
        <v>technology</v>
      </c>
      <c r="R1959" s="12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0">
        <f t="shared" si="180"/>
        <v>1436</v>
      </c>
      <c r="P1960" s="11">
        <f t="shared" si="181"/>
        <v>74.11</v>
      </c>
      <c r="Q1960" s="4" t="str">
        <f t="shared" si="182"/>
        <v>technology</v>
      </c>
      <c r="R1960" s="12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0">
        <f t="shared" si="180"/>
        <v>157</v>
      </c>
      <c r="P1961" s="11">
        <f t="shared" si="181"/>
        <v>36.97</v>
      </c>
      <c r="Q1961" s="4" t="str">
        <f t="shared" si="182"/>
        <v>technology</v>
      </c>
      <c r="R1961" s="12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0">
        <f t="shared" si="180"/>
        <v>118</v>
      </c>
      <c r="P1962" s="11">
        <f t="shared" si="181"/>
        <v>2500.9699999999998</v>
      </c>
      <c r="Q1962" s="4" t="str">
        <f t="shared" si="182"/>
        <v>technology</v>
      </c>
      <c r="R1962" s="1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0">
        <f t="shared" si="180"/>
        <v>1105</v>
      </c>
      <c r="P1963" s="11">
        <f t="shared" si="181"/>
        <v>67.69</v>
      </c>
      <c r="Q1963" s="4" t="str">
        <f t="shared" si="182"/>
        <v>technology</v>
      </c>
      <c r="R1963" s="12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0">
        <f t="shared" si="180"/>
        <v>193</v>
      </c>
      <c r="P1964" s="11">
        <f t="shared" si="181"/>
        <v>63.05</v>
      </c>
      <c r="Q1964" s="4" t="str">
        <f t="shared" si="182"/>
        <v>technology</v>
      </c>
      <c r="R1964" s="12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0">
        <f t="shared" si="180"/>
        <v>127</v>
      </c>
      <c r="P1965" s="11">
        <f t="shared" si="181"/>
        <v>117.6</v>
      </c>
      <c r="Q1965" s="4" t="str">
        <f t="shared" si="182"/>
        <v>technology</v>
      </c>
      <c r="R1965" s="12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0">
        <f t="shared" si="180"/>
        <v>260</v>
      </c>
      <c r="P1966" s="11">
        <f t="shared" si="181"/>
        <v>180.75</v>
      </c>
      <c r="Q1966" s="4" t="str">
        <f t="shared" si="182"/>
        <v>technology</v>
      </c>
      <c r="R1966" s="12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0">
        <f t="shared" si="180"/>
        <v>262</v>
      </c>
      <c r="P1967" s="11">
        <f t="shared" si="181"/>
        <v>127.32</v>
      </c>
      <c r="Q1967" s="4" t="str">
        <f t="shared" si="182"/>
        <v>technology</v>
      </c>
      <c r="R1967" s="12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0">
        <f t="shared" si="180"/>
        <v>207</v>
      </c>
      <c r="P1968" s="11">
        <f t="shared" si="181"/>
        <v>136.63999999999999</v>
      </c>
      <c r="Q1968" s="4" t="str">
        <f t="shared" si="182"/>
        <v>technology</v>
      </c>
      <c r="R1968" s="12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0">
        <f t="shared" si="180"/>
        <v>370</v>
      </c>
      <c r="P1969" s="11">
        <f t="shared" si="181"/>
        <v>182.78</v>
      </c>
      <c r="Q1969" s="4" t="str">
        <f t="shared" si="182"/>
        <v>technology</v>
      </c>
      <c r="R1969" s="12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0">
        <f t="shared" si="180"/>
        <v>285</v>
      </c>
      <c r="P1970" s="11">
        <f t="shared" si="181"/>
        <v>279.38</v>
      </c>
      <c r="Q1970" s="4" t="str">
        <f t="shared" si="182"/>
        <v>technology</v>
      </c>
      <c r="R1970" s="12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0">
        <f t="shared" si="180"/>
        <v>579</v>
      </c>
      <c r="P1971" s="11">
        <f t="shared" si="181"/>
        <v>61.38</v>
      </c>
      <c r="Q1971" s="4" t="str">
        <f t="shared" si="182"/>
        <v>technology</v>
      </c>
      <c r="R1971" s="12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0">
        <f t="shared" si="180"/>
        <v>1132</v>
      </c>
      <c r="P1972" s="11">
        <f t="shared" si="181"/>
        <v>80.73</v>
      </c>
      <c r="Q1972" s="4" t="str">
        <f t="shared" si="182"/>
        <v>technology</v>
      </c>
      <c r="R1972" s="1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0">
        <f t="shared" si="180"/>
        <v>263</v>
      </c>
      <c r="P1973" s="11">
        <f t="shared" si="181"/>
        <v>272.36</v>
      </c>
      <c r="Q1973" s="4" t="str">
        <f t="shared" si="182"/>
        <v>technology</v>
      </c>
      <c r="R1973" s="12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0">
        <f t="shared" si="180"/>
        <v>674</v>
      </c>
      <c r="P1974" s="11">
        <f t="shared" si="181"/>
        <v>70.849999999999994</v>
      </c>
      <c r="Q1974" s="4" t="str">
        <f t="shared" si="182"/>
        <v>technology</v>
      </c>
      <c r="R1974" s="12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0">
        <f t="shared" si="180"/>
        <v>257</v>
      </c>
      <c r="P1975" s="11">
        <f t="shared" si="181"/>
        <v>247.94</v>
      </c>
      <c r="Q1975" s="4" t="str">
        <f t="shared" si="182"/>
        <v>technology</v>
      </c>
      <c r="R1975" s="12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0">
        <f t="shared" si="180"/>
        <v>375</v>
      </c>
      <c r="P1976" s="11">
        <f t="shared" si="181"/>
        <v>186.81</v>
      </c>
      <c r="Q1976" s="4" t="str">
        <f t="shared" si="182"/>
        <v>technology</v>
      </c>
      <c r="R1976" s="12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0">
        <f t="shared" si="180"/>
        <v>209</v>
      </c>
      <c r="P1977" s="11">
        <f t="shared" si="181"/>
        <v>131.99</v>
      </c>
      <c r="Q1977" s="4" t="str">
        <f t="shared" si="182"/>
        <v>technology</v>
      </c>
      <c r="R1977" s="12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0">
        <f t="shared" si="180"/>
        <v>347</v>
      </c>
      <c r="P1978" s="11">
        <f t="shared" si="181"/>
        <v>29.31</v>
      </c>
      <c r="Q1978" s="4" t="str">
        <f t="shared" si="182"/>
        <v>technology</v>
      </c>
      <c r="R1978" s="12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0">
        <f t="shared" si="180"/>
        <v>402</v>
      </c>
      <c r="P1979" s="11">
        <f t="shared" si="181"/>
        <v>245.02</v>
      </c>
      <c r="Q1979" s="4" t="str">
        <f t="shared" si="182"/>
        <v>technology</v>
      </c>
      <c r="R1979" s="12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0">
        <f t="shared" si="180"/>
        <v>1027</v>
      </c>
      <c r="P1980" s="11">
        <f t="shared" si="181"/>
        <v>1323.25</v>
      </c>
      <c r="Q1980" s="4" t="str">
        <f t="shared" si="182"/>
        <v>technology</v>
      </c>
      <c r="R1980" s="12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0">
        <f t="shared" si="180"/>
        <v>115</v>
      </c>
      <c r="P1981" s="11">
        <f t="shared" si="181"/>
        <v>282.66000000000003</v>
      </c>
      <c r="Q1981" s="4" t="str">
        <f t="shared" si="182"/>
        <v>technology</v>
      </c>
      <c r="R1981" s="12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0">
        <f t="shared" si="180"/>
        <v>355</v>
      </c>
      <c r="P1982" s="11">
        <f t="shared" si="181"/>
        <v>91.21</v>
      </c>
      <c r="Q1982" s="4" t="str">
        <f t="shared" si="182"/>
        <v>technology</v>
      </c>
      <c r="R1982" s="1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0">
        <f t="shared" si="180"/>
        <v>5</v>
      </c>
      <c r="P1983" s="11">
        <f t="shared" si="181"/>
        <v>31.75</v>
      </c>
      <c r="Q1983" s="4" t="str">
        <f t="shared" si="182"/>
        <v>photography</v>
      </c>
      <c r="R1983" s="12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0">
        <f t="shared" si="180"/>
        <v>0</v>
      </c>
      <c r="P1984" s="11">
        <f t="shared" si="181"/>
        <v>0</v>
      </c>
      <c r="Q1984" s="4" t="str">
        <f t="shared" si="182"/>
        <v>photography</v>
      </c>
      <c r="R1984" s="12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0">
        <f t="shared" si="180"/>
        <v>4</v>
      </c>
      <c r="P1985" s="11">
        <f t="shared" si="181"/>
        <v>88.69</v>
      </c>
      <c r="Q1985" s="4" t="str">
        <f t="shared" si="182"/>
        <v>photography</v>
      </c>
      <c r="R1985" s="12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0">
        <f t="shared" ref="O1986:O2049" si="186">ROUND((E1986/D1986)*100,0)</f>
        <v>21</v>
      </c>
      <c r="P1986" s="11">
        <f t="shared" si="181"/>
        <v>453.14</v>
      </c>
      <c r="Q1986" s="4" t="str">
        <f t="shared" si="182"/>
        <v>photography</v>
      </c>
      <c r="R1986" s="12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0">
        <f t="shared" si="186"/>
        <v>3</v>
      </c>
      <c r="P1987" s="11">
        <f t="shared" ref="P1987:P2050" si="187">IFERROR(ROUND((E1987/L1987),2),0)</f>
        <v>12.75</v>
      </c>
      <c r="Q1987" s="4" t="str">
        <f t="shared" ref="Q1987:Q2050" si="188">MID(N1987,1,FIND("/",N1987,1)-1)</f>
        <v>photography</v>
      </c>
      <c r="R1987" s="12" t="str">
        <f t="shared" ref="R1987:R2050" si="189">RIGHT(N1987,(LEN(N1987)-FIND("/",N1987,1)))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0">
        <f t="shared" si="186"/>
        <v>0</v>
      </c>
      <c r="P1988" s="11">
        <f t="shared" si="187"/>
        <v>1</v>
      </c>
      <c r="Q1988" s="4" t="str">
        <f t="shared" si="188"/>
        <v>photography</v>
      </c>
      <c r="R1988" s="12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0">
        <f t="shared" si="186"/>
        <v>42</v>
      </c>
      <c r="P1989" s="11">
        <f t="shared" si="187"/>
        <v>83.43</v>
      </c>
      <c r="Q1989" s="4" t="str">
        <f t="shared" si="188"/>
        <v>photography</v>
      </c>
      <c r="R1989" s="12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0">
        <f t="shared" si="186"/>
        <v>0</v>
      </c>
      <c r="P1990" s="11">
        <f t="shared" si="187"/>
        <v>25</v>
      </c>
      <c r="Q1990" s="4" t="str">
        <f t="shared" si="188"/>
        <v>photography</v>
      </c>
      <c r="R1990" s="12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0">
        <f t="shared" si="186"/>
        <v>1</v>
      </c>
      <c r="P1991" s="11">
        <f t="shared" si="187"/>
        <v>50</v>
      </c>
      <c r="Q1991" s="4" t="str">
        <f t="shared" si="188"/>
        <v>photography</v>
      </c>
      <c r="R1991" s="12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0">
        <f t="shared" si="186"/>
        <v>17</v>
      </c>
      <c r="P1992" s="11">
        <f t="shared" si="187"/>
        <v>101.8</v>
      </c>
      <c r="Q1992" s="4" t="str">
        <f t="shared" si="188"/>
        <v>photography</v>
      </c>
      <c r="R1992" s="1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0">
        <f t="shared" si="186"/>
        <v>7</v>
      </c>
      <c r="P1993" s="11">
        <f t="shared" si="187"/>
        <v>46.67</v>
      </c>
      <c r="Q1993" s="4" t="str">
        <f t="shared" si="188"/>
        <v>photography</v>
      </c>
      <c r="R1993" s="12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0">
        <f t="shared" si="186"/>
        <v>0</v>
      </c>
      <c r="P1994" s="11">
        <f t="shared" si="187"/>
        <v>1</v>
      </c>
      <c r="Q1994" s="4" t="str">
        <f t="shared" si="188"/>
        <v>photography</v>
      </c>
      <c r="R1994" s="12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0">
        <f t="shared" si="186"/>
        <v>0</v>
      </c>
      <c r="P1995" s="11">
        <f t="shared" si="187"/>
        <v>0</v>
      </c>
      <c r="Q1995" s="4" t="str">
        <f t="shared" si="188"/>
        <v>photography</v>
      </c>
      <c r="R1995" s="12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0">
        <f t="shared" si="186"/>
        <v>0</v>
      </c>
      <c r="P1996" s="11">
        <f t="shared" si="187"/>
        <v>0</v>
      </c>
      <c r="Q1996" s="4" t="str">
        <f t="shared" si="188"/>
        <v>photography</v>
      </c>
      <c r="R1996" s="12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0">
        <f t="shared" si="186"/>
        <v>8</v>
      </c>
      <c r="P1997" s="11">
        <f t="shared" si="187"/>
        <v>26</v>
      </c>
      <c r="Q1997" s="4" t="str">
        <f t="shared" si="188"/>
        <v>photography</v>
      </c>
      <c r="R1997" s="12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0">
        <f t="shared" si="186"/>
        <v>0</v>
      </c>
      <c r="P1998" s="11">
        <f t="shared" si="187"/>
        <v>0</v>
      </c>
      <c r="Q1998" s="4" t="str">
        <f t="shared" si="188"/>
        <v>photography</v>
      </c>
      <c r="R1998" s="12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0">
        <f t="shared" si="186"/>
        <v>0</v>
      </c>
      <c r="P1999" s="11">
        <f t="shared" si="187"/>
        <v>0</v>
      </c>
      <c r="Q1999" s="4" t="str">
        <f t="shared" si="188"/>
        <v>photography</v>
      </c>
      <c r="R1999" s="12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0">
        <f t="shared" si="186"/>
        <v>26</v>
      </c>
      <c r="P2000" s="11">
        <f t="shared" si="187"/>
        <v>218.33</v>
      </c>
      <c r="Q2000" s="4" t="str">
        <f t="shared" si="188"/>
        <v>photography</v>
      </c>
      <c r="R2000" s="12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0">
        <f t="shared" si="186"/>
        <v>1</v>
      </c>
      <c r="P2001" s="11">
        <f t="shared" si="187"/>
        <v>33.71</v>
      </c>
      <c r="Q2001" s="4" t="str">
        <f t="shared" si="188"/>
        <v>photography</v>
      </c>
      <c r="R2001" s="12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0">
        <f t="shared" si="186"/>
        <v>13</v>
      </c>
      <c r="P2002" s="11">
        <f t="shared" si="187"/>
        <v>25</v>
      </c>
      <c r="Q2002" s="4" t="str">
        <f t="shared" si="188"/>
        <v>photography</v>
      </c>
      <c r="R2002" s="1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0">
        <f t="shared" si="186"/>
        <v>382</v>
      </c>
      <c r="P2003" s="11">
        <f t="shared" si="187"/>
        <v>128.38999999999999</v>
      </c>
      <c r="Q2003" s="4" t="str">
        <f t="shared" si="188"/>
        <v>technology</v>
      </c>
      <c r="R2003" s="12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0">
        <f t="shared" si="186"/>
        <v>217</v>
      </c>
      <c r="P2004" s="11">
        <f t="shared" si="187"/>
        <v>78.83</v>
      </c>
      <c r="Q2004" s="4" t="str">
        <f t="shared" si="188"/>
        <v>technology</v>
      </c>
      <c r="R2004" s="12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0">
        <f t="shared" si="186"/>
        <v>312</v>
      </c>
      <c r="P2005" s="11">
        <f t="shared" si="187"/>
        <v>91.76</v>
      </c>
      <c r="Q2005" s="4" t="str">
        <f t="shared" si="188"/>
        <v>technology</v>
      </c>
      <c r="R2005" s="12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0">
        <f t="shared" si="186"/>
        <v>234</v>
      </c>
      <c r="P2006" s="11">
        <f t="shared" si="187"/>
        <v>331.1</v>
      </c>
      <c r="Q2006" s="4" t="str">
        <f t="shared" si="188"/>
        <v>technology</v>
      </c>
      <c r="R2006" s="12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0">
        <f t="shared" si="186"/>
        <v>124</v>
      </c>
      <c r="P2007" s="11">
        <f t="shared" si="187"/>
        <v>194.26</v>
      </c>
      <c r="Q2007" s="4" t="str">
        <f t="shared" si="188"/>
        <v>technology</v>
      </c>
      <c r="R2007" s="12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0">
        <f t="shared" si="186"/>
        <v>248</v>
      </c>
      <c r="P2008" s="11">
        <f t="shared" si="187"/>
        <v>408.98</v>
      </c>
      <c r="Q2008" s="4" t="str">
        <f t="shared" si="188"/>
        <v>technology</v>
      </c>
      <c r="R2008" s="12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0">
        <f t="shared" si="186"/>
        <v>116</v>
      </c>
      <c r="P2009" s="11">
        <f t="shared" si="187"/>
        <v>84.46</v>
      </c>
      <c r="Q2009" s="4" t="str">
        <f t="shared" si="188"/>
        <v>technology</v>
      </c>
      <c r="R2009" s="12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0">
        <f t="shared" si="186"/>
        <v>117</v>
      </c>
      <c r="P2010" s="11">
        <f t="shared" si="187"/>
        <v>44.85</v>
      </c>
      <c r="Q2010" s="4" t="str">
        <f t="shared" si="188"/>
        <v>technology</v>
      </c>
      <c r="R2010" s="12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0">
        <f t="shared" si="186"/>
        <v>305</v>
      </c>
      <c r="P2011" s="11">
        <f t="shared" si="187"/>
        <v>383.36</v>
      </c>
      <c r="Q2011" s="4" t="str">
        <f t="shared" si="188"/>
        <v>technology</v>
      </c>
      <c r="R2011" s="12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0">
        <f t="shared" si="186"/>
        <v>320</v>
      </c>
      <c r="P2012" s="11">
        <f t="shared" si="187"/>
        <v>55.28</v>
      </c>
      <c r="Q2012" s="4" t="str">
        <f t="shared" si="188"/>
        <v>technology</v>
      </c>
      <c r="R2012" s="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0">
        <f t="shared" si="186"/>
        <v>820</v>
      </c>
      <c r="P2013" s="11">
        <f t="shared" si="187"/>
        <v>422.02</v>
      </c>
      <c r="Q2013" s="4" t="str">
        <f t="shared" si="188"/>
        <v>technology</v>
      </c>
      <c r="R2013" s="12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0">
        <f t="shared" si="186"/>
        <v>235</v>
      </c>
      <c r="P2014" s="11">
        <f t="shared" si="187"/>
        <v>64.180000000000007</v>
      </c>
      <c r="Q2014" s="4" t="str">
        <f t="shared" si="188"/>
        <v>technology</v>
      </c>
      <c r="R2014" s="12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0">
        <f t="shared" si="186"/>
        <v>495</v>
      </c>
      <c r="P2015" s="11">
        <f t="shared" si="187"/>
        <v>173.58</v>
      </c>
      <c r="Q2015" s="4" t="str">
        <f t="shared" si="188"/>
        <v>technology</v>
      </c>
      <c r="R2015" s="12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0">
        <f t="shared" si="186"/>
        <v>7814</v>
      </c>
      <c r="P2016" s="11">
        <f t="shared" si="187"/>
        <v>88.6</v>
      </c>
      <c r="Q2016" s="4" t="str">
        <f t="shared" si="188"/>
        <v>technology</v>
      </c>
      <c r="R2016" s="12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0">
        <f t="shared" si="186"/>
        <v>113</v>
      </c>
      <c r="P2017" s="11">
        <f t="shared" si="187"/>
        <v>50.22</v>
      </c>
      <c r="Q2017" s="4" t="str">
        <f t="shared" si="188"/>
        <v>technology</v>
      </c>
      <c r="R2017" s="12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0">
        <f t="shared" si="186"/>
        <v>922</v>
      </c>
      <c r="P2018" s="11">
        <f t="shared" si="187"/>
        <v>192.39</v>
      </c>
      <c r="Q2018" s="4" t="str">
        <f t="shared" si="188"/>
        <v>technology</v>
      </c>
      <c r="R2018" s="12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0">
        <f t="shared" si="186"/>
        <v>125</v>
      </c>
      <c r="P2019" s="11">
        <f t="shared" si="187"/>
        <v>73.42</v>
      </c>
      <c r="Q2019" s="4" t="str">
        <f t="shared" si="188"/>
        <v>technology</v>
      </c>
      <c r="R2019" s="12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0">
        <f t="shared" si="186"/>
        <v>102</v>
      </c>
      <c r="P2020" s="11">
        <f t="shared" si="187"/>
        <v>147.68</v>
      </c>
      <c r="Q2020" s="4" t="str">
        <f t="shared" si="188"/>
        <v>technology</v>
      </c>
      <c r="R2020" s="12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0">
        <f t="shared" si="186"/>
        <v>485</v>
      </c>
      <c r="P2021" s="11">
        <f t="shared" si="187"/>
        <v>108.97</v>
      </c>
      <c r="Q2021" s="4" t="str">
        <f t="shared" si="188"/>
        <v>technology</v>
      </c>
      <c r="R2021" s="12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0">
        <f t="shared" si="186"/>
        <v>192</v>
      </c>
      <c r="P2022" s="11">
        <f t="shared" si="187"/>
        <v>23.65</v>
      </c>
      <c r="Q2022" s="4" t="str">
        <f t="shared" si="188"/>
        <v>technology</v>
      </c>
      <c r="R2022" s="1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0">
        <f t="shared" si="186"/>
        <v>281</v>
      </c>
      <c r="P2023" s="11">
        <f t="shared" si="187"/>
        <v>147.94999999999999</v>
      </c>
      <c r="Q2023" s="4" t="str">
        <f t="shared" si="188"/>
        <v>technology</v>
      </c>
      <c r="R2023" s="12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0">
        <f t="shared" si="186"/>
        <v>125</v>
      </c>
      <c r="P2024" s="11">
        <f t="shared" si="187"/>
        <v>385.04</v>
      </c>
      <c r="Q2024" s="4" t="str">
        <f t="shared" si="188"/>
        <v>technology</v>
      </c>
      <c r="R2024" s="12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0">
        <f t="shared" si="186"/>
        <v>161</v>
      </c>
      <c r="P2025" s="11">
        <f t="shared" si="187"/>
        <v>457.39</v>
      </c>
      <c r="Q2025" s="4" t="str">
        <f t="shared" si="188"/>
        <v>technology</v>
      </c>
      <c r="R2025" s="12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0">
        <f t="shared" si="186"/>
        <v>585</v>
      </c>
      <c r="P2026" s="11">
        <f t="shared" si="187"/>
        <v>222.99</v>
      </c>
      <c r="Q2026" s="4" t="str">
        <f t="shared" si="188"/>
        <v>technology</v>
      </c>
      <c r="R2026" s="12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0">
        <f t="shared" si="186"/>
        <v>201</v>
      </c>
      <c r="P2027" s="11">
        <f t="shared" si="187"/>
        <v>220.74</v>
      </c>
      <c r="Q2027" s="4" t="str">
        <f t="shared" si="188"/>
        <v>technology</v>
      </c>
      <c r="R2027" s="12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0">
        <f t="shared" si="186"/>
        <v>133</v>
      </c>
      <c r="P2028" s="11">
        <f t="shared" si="187"/>
        <v>73.5</v>
      </c>
      <c r="Q2028" s="4" t="str">
        <f t="shared" si="188"/>
        <v>technology</v>
      </c>
      <c r="R2028" s="12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0">
        <f t="shared" si="186"/>
        <v>120</v>
      </c>
      <c r="P2029" s="11">
        <f t="shared" si="187"/>
        <v>223.1</v>
      </c>
      <c r="Q2029" s="4" t="str">
        <f t="shared" si="188"/>
        <v>technology</v>
      </c>
      <c r="R2029" s="12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0">
        <f t="shared" si="186"/>
        <v>126</v>
      </c>
      <c r="P2030" s="11">
        <f t="shared" si="187"/>
        <v>47.91</v>
      </c>
      <c r="Q2030" s="4" t="str">
        <f t="shared" si="188"/>
        <v>technology</v>
      </c>
      <c r="R2030" s="12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0">
        <f t="shared" si="186"/>
        <v>361</v>
      </c>
      <c r="P2031" s="11">
        <f t="shared" si="187"/>
        <v>96.06</v>
      </c>
      <c r="Q2031" s="4" t="str">
        <f t="shared" si="188"/>
        <v>technology</v>
      </c>
      <c r="R2031" s="12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0">
        <f t="shared" si="186"/>
        <v>226</v>
      </c>
      <c r="P2032" s="11">
        <f t="shared" si="187"/>
        <v>118.61</v>
      </c>
      <c r="Q2032" s="4" t="str">
        <f t="shared" si="188"/>
        <v>technology</v>
      </c>
      <c r="R2032" s="1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0">
        <f t="shared" si="186"/>
        <v>120</v>
      </c>
      <c r="P2033" s="11">
        <f t="shared" si="187"/>
        <v>118.45</v>
      </c>
      <c r="Q2033" s="4" t="str">
        <f t="shared" si="188"/>
        <v>technology</v>
      </c>
      <c r="R2033" s="12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0">
        <f t="shared" si="186"/>
        <v>304</v>
      </c>
      <c r="P2034" s="11">
        <f t="shared" si="187"/>
        <v>143.21</v>
      </c>
      <c r="Q2034" s="4" t="str">
        <f t="shared" si="188"/>
        <v>technology</v>
      </c>
      <c r="R2034" s="12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0">
        <f t="shared" si="186"/>
        <v>179</v>
      </c>
      <c r="P2035" s="11">
        <f t="shared" si="187"/>
        <v>282.72000000000003</v>
      </c>
      <c r="Q2035" s="4" t="str">
        <f t="shared" si="188"/>
        <v>technology</v>
      </c>
      <c r="R2035" s="12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0">
        <f t="shared" si="186"/>
        <v>387</v>
      </c>
      <c r="P2036" s="11">
        <f t="shared" si="187"/>
        <v>593.94000000000005</v>
      </c>
      <c r="Q2036" s="4" t="str">
        <f t="shared" si="188"/>
        <v>technology</v>
      </c>
      <c r="R2036" s="12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0">
        <f t="shared" si="186"/>
        <v>211</v>
      </c>
      <c r="P2037" s="11">
        <f t="shared" si="187"/>
        <v>262.16000000000003</v>
      </c>
      <c r="Q2037" s="4" t="str">
        <f t="shared" si="188"/>
        <v>technology</v>
      </c>
      <c r="R2037" s="12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0">
        <f t="shared" si="186"/>
        <v>132</v>
      </c>
      <c r="P2038" s="11">
        <f t="shared" si="187"/>
        <v>46.58</v>
      </c>
      <c r="Q2038" s="4" t="str">
        <f t="shared" si="188"/>
        <v>technology</v>
      </c>
      <c r="R2038" s="12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0">
        <f t="shared" si="186"/>
        <v>300</v>
      </c>
      <c r="P2039" s="11">
        <f t="shared" si="187"/>
        <v>70.040000000000006</v>
      </c>
      <c r="Q2039" s="4" t="str">
        <f t="shared" si="188"/>
        <v>technology</v>
      </c>
      <c r="R2039" s="12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0">
        <f t="shared" si="186"/>
        <v>421</v>
      </c>
      <c r="P2040" s="11">
        <f t="shared" si="187"/>
        <v>164.91</v>
      </c>
      <c r="Q2040" s="4" t="str">
        <f t="shared" si="188"/>
        <v>technology</v>
      </c>
      <c r="R2040" s="12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0">
        <f t="shared" si="186"/>
        <v>136</v>
      </c>
      <c r="P2041" s="11">
        <f t="shared" si="187"/>
        <v>449.26</v>
      </c>
      <c r="Q2041" s="4" t="str">
        <f t="shared" si="188"/>
        <v>technology</v>
      </c>
      <c r="R2041" s="12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0">
        <f t="shared" si="186"/>
        <v>248</v>
      </c>
      <c r="P2042" s="11">
        <f t="shared" si="187"/>
        <v>27.47</v>
      </c>
      <c r="Q2042" s="4" t="str">
        <f t="shared" si="188"/>
        <v>technology</v>
      </c>
      <c r="R2042" s="1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0">
        <f t="shared" si="186"/>
        <v>182</v>
      </c>
      <c r="P2043" s="11">
        <f t="shared" si="187"/>
        <v>143.97999999999999</v>
      </c>
      <c r="Q2043" s="4" t="str">
        <f t="shared" si="188"/>
        <v>technology</v>
      </c>
      <c r="R2043" s="12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0">
        <f t="shared" si="186"/>
        <v>124</v>
      </c>
      <c r="P2044" s="11">
        <f t="shared" si="187"/>
        <v>88.24</v>
      </c>
      <c r="Q2044" s="4" t="str">
        <f t="shared" si="188"/>
        <v>technology</v>
      </c>
      <c r="R2044" s="12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0">
        <f t="shared" si="186"/>
        <v>506</v>
      </c>
      <c r="P2045" s="11">
        <f t="shared" si="187"/>
        <v>36.33</v>
      </c>
      <c r="Q2045" s="4" t="str">
        <f t="shared" si="188"/>
        <v>technology</v>
      </c>
      <c r="R2045" s="12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0">
        <f t="shared" si="186"/>
        <v>108</v>
      </c>
      <c r="P2046" s="11">
        <f t="shared" si="187"/>
        <v>90.18</v>
      </c>
      <c r="Q2046" s="4" t="str">
        <f t="shared" si="188"/>
        <v>technology</v>
      </c>
      <c r="R2046" s="12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0">
        <f t="shared" si="186"/>
        <v>819</v>
      </c>
      <c r="P2047" s="11">
        <f t="shared" si="187"/>
        <v>152.62</v>
      </c>
      <c r="Q2047" s="4" t="str">
        <f t="shared" si="188"/>
        <v>technology</v>
      </c>
      <c r="R2047" s="12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0">
        <f t="shared" si="186"/>
        <v>121</v>
      </c>
      <c r="P2048" s="11">
        <f t="shared" si="187"/>
        <v>55.81</v>
      </c>
      <c r="Q2048" s="4" t="str">
        <f t="shared" si="188"/>
        <v>technology</v>
      </c>
      <c r="R2048" s="12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0">
        <f t="shared" si="186"/>
        <v>103</v>
      </c>
      <c r="P2049" s="11">
        <f t="shared" si="187"/>
        <v>227.85</v>
      </c>
      <c r="Q2049" s="4" t="str">
        <f t="shared" si="188"/>
        <v>technology</v>
      </c>
      <c r="R2049" s="12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0">
        <f t="shared" ref="O2050:O2113" si="192">ROUND((E2050/D2050)*100,0)</f>
        <v>148</v>
      </c>
      <c r="P2050" s="11">
        <f t="shared" si="187"/>
        <v>91.83</v>
      </c>
      <c r="Q2050" s="4" t="str">
        <f t="shared" si="188"/>
        <v>technology</v>
      </c>
      <c r="R2050" s="12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ht="15.7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0">
        <f t="shared" si="192"/>
        <v>120</v>
      </c>
      <c r="P2051" s="11">
        <f t="shared" ref="P2051:P2114" si="193">IFERROR(ROUND((E2051/L2051),2),0)</f>
        <v>80.989999999999995</v>
      </c>
      <c r="Q2051" s="4" t="str">
        <f t="shared" ref="Q2051:Q2114" si="194">MID(N2051,1,FIND("/",N2051,1)-1)</f>
        <v>technology</v>
      </c>
      <c r="R2051" s="12" t="str">
        <f t="shared" ref="R2051:R2114" si="195">RIGHT(N2051,(LEN(N2051)-FIND("/",N2051,1)))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0">
        <f t="shared" si="192"/>
        <v>473</v>
      </c>
      <c r="P2052" s="11">
        <f t="shared" si="193"/>
        <v>278.39</v>
      </c>
      <c r="Q2052" s="4" t="str">
        <f t="shared" si="194"/>
        <v>technology</v>
      </c>
      <c r="R2052" s="1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0">
        <f t="shared" si="192"/>
        <v>130</v>
      </c>
      <c r="P2053" s="11">
        <f t="shared" si="193"/>
        <v>43.1</v>
      </c>
      <c r="Q2053" s="4" t="str">
        <f t="shared" si="194"/>
        <v>technology</v>
      </c>
      <c r="R2053" s="12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0">
        <f t="shared" si="192"/>
        <v>353</v>
      </c>
      <c r="P2054" s="11">
        <f t="shared" si="193"/>
        <v>326.29000000000002</v>
      </c>
      <c r="Q2054" s="4" t="str">
        <f t="shared" si="194"/>
        <v>technology</v>
      </c>
      <c r="R2054" s="12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0">
        <f t="shared" si="192"/>
        <v>101</v>
      </c>
      <c r="P2055" s="11">
        <f t="shared" si="193"/>
        <v>41.74</v>
      </c>
      <c r="Q2055" s="4" t="str">
        <f t="shared" si="194"/>
        <v>technology</v>
      </c>
      <c r="R2055" s="12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0">
        <f t="shared" si="192"/>
        <v>114</v>
      </c>
      <c r="P2056" s="11">
        <f t="shared" si="193"/>
        <v>64.02</v>
      </c>
      <c r="Q2056" s="4" t="str">
        <f t="shared" si="194"/>
        <v>technology</v>
      </c>
      <c r="R2056" s="12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0">
        <f t="shared" si="192"/>
        <v>167</v>
      </c>
      <c r="P2057" s="11">
        <f t="shared" si="193"/>
        <v>99.46</v>
      </c>
      <c r="Q2057" s="4" t="str">
        <f t="shared" si="194"/>
        <v>technology</v>
      </c>
      <c r="R2057" s="12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0">
        <f t="shared" si="192"/>
        <v>153</v>
      </c>
      <c r="P2058" s="11">
        <f t="shared" si="193"/>
        <v>138.49</v>
      </c>
      <c r="Q2058" s="4" t="str">
        <f t="shared" si="194"/>
        <v>technology</v>
      </c>
      <c r="R2058" s="12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0">
        <f t="shared" si="192"/>
        <v>202</v>
      </c>
      <c r="P2059" s="11">
        <f t="shared" si="193"/>
        <v>45.55</v>
      </c>
      <c r="Q2059" s="4" t="str">
        <f t="shared" si="194"/>
        <v>technology</v>
      </c>
      <c r="R2059" s="12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0">
        <f t="shared" si="192"/>
        <v>168</v>
      </c>
      <c r="P2060" s="11">
        <f t="shared" si="193"/>
        <v>10.51</v>
      </c>
      <c r="Q2060" s="4" t="str">
        <f t="shared" si="194"/>
        <v>technology</v>
      </c>
      <c r="R2060" s="12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0">
        <f t="shared" si="192"/>
        <v>143</v>
      </c>
      <c r="P2061" s="11">
        <f t="shared" si="193"/>
        <v>114.77</v>
      </c>
      <c r="Q2061" s="4" t="str">
        <f t="shared" si="194"/>
        <v>technology</v>
      </c>
      <c r="R2061" s="12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0">
        <f t="shared" si="192"/>
        <v>196</v>
      </c>
      <c r="P2062" s="11">
        <f t="shared" si="193"/>
        <v>36</v>
      </c>
      <c r="Q2062" s="4" t="str">
        <f t="shared" si="194"/>
        <v>technology</v>
      </c>
      <c r="R2062" s="1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0">
        <f t="shared" si="192"/>
        <v>108</v>
      </c>
      <c r="P2063" s="11">
        <f t="shared" si="193"/>
        <v>154.16999999999999</v>
      </c>
      <c r="Q2063" s="4" t="str">
        <f t="shared" si="194"/>
        <v>technology</v>
      </c>
      <c r="R2063" s="12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0">
        <f t="shared" si="192"/>
        <v>115</v>
      </c>
      <c r="P2064" s="11">
        <f t="shared" si="193"/>
        <v>566.39</v>
      </c>
      <c r="Q2064" s="4" t="str">
        <f t="shared" si="194"/>
        <v>technology</v>
      </c>
      <c r="R2064" s="12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0">
        <f t="shared" si="192"/>
        <v>148</v>
      </c>
      <c r="P2065" s="11">
        <f t="shared" si="193"/>
        <v>120.86</v>
      </c>
      <c r="Q2065" s="4" t="str">
        <f t="shared" si="194"/>
        <v>technology</v>
      </c>
      <c r="R2065" s="12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0">
        <f t="shared" si="192"/>
        <v>191</v>
      </c>
      <c r="P2066" s="11">
        <f t="shared" si="193"/>
        <v>86.16</v>
      </c>
      <c r="Q2066" s="4" t="str">
        <f t="shared" si="194"/>
        <v>technology</v>
      </c>
      <c r="R2066" s="12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0">
        <f t="shared" si="192"/>
        <v>199</v>
      </c>
      <c r="P2067" s="11">
        <f t="shared" si="193"/>
        <v>51.21</v>
      </c>
      <c r="Q2067" s="4" t="str">
        <f t="shared" si="194"/>
        <v>technology</v>
      </c>
      <c r="R2067" s="12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0">
        <f t="shared" si="192"/>
        <v>219</v>
      </c>
      <c r="P2068" s="11">
        <f t="shared" si="193"/>
        <v>67.260000000000005</v>
      </c>
      <c r="Q2068" s="4" t="str">
        <f t="shared" si="194"/>
        <v>technology</v>
      </c>
      <c r="R2068" s="12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0">
        <f t="shared" si="192"/>
        <v>127</v>
      </c>
      <c r="P2069" s="11">
        <f t="shared" si="193"/>
        <v>62.8</v>
      </c>
      <c r="Q2069" s="4" t="str">
        <f t="shared" si="194"/>
        <v>technology</v>
      </c>
      <c r="R2069" s="12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0">
        <f t="shared" si="192"/>
        <v>105</v>
      </c>
      <c r="P2070" s="11">
        <f t="shared" si="193"/>
        <v>346.13</v>
      </c>
      <c r="Q2070" s="4" t="str">
        <f t="shared" si="194"/>
        <v>technology</v>
      </c>
      <c r="R2070" s="12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0">
        <f t="shared" si="192"/>
        <v>128</v>
      </c>
      <c r="P2071" s="11">
        <f t="shared" si="193"/>
        <v>244.12</v>
      </c>
      <c r="Q2071" s="4" t="str">
        <f t="shared" si="194"/>
        <v>technology</v>
      </c>
      <c r="R2071" s="12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0">
        <f t="shared" si="192"/>
        <v>317</v>
      </c>
      <c r="P2072" s="11">
        <f t="shared" si="193"/>
        <v>259.25</v>
      </c>
      <c r="Q2072" s="4" t="str">
        <f t="shared" si="194"/>
        <v>technology</v>
      </c>
      <c r="R2072" s="1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0">
        <f t="shared" si="192"/>
        <v>281</v>
      </c>
      <c r="P2073" s="11">
        <f t="shared" si="193"/>
        <v>201.96</v>
      </c>
      <c r="Q2073" s="4" t="str">
        <f t="shared" si="194"/>
        <v>technology</v>
      </c>
      <c r="R2073" s="12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0">
        <f t="shared" si="192"/>
        <v>111</v>
      </c>
      <c r="P2074" s="11">
        <f t="shared" si="193"/>
        <v>226.21</v>
      </c>
      <c r="Q2074" s="4" t="str">
        <f t="shared" si="194"/>
        <v>technology</v>
      </c>
      <c r="R2074" s="12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0">
        <f t="shared" si="192"/>
        <v>153</v>
      </c>
      <c r="P2075" s="11">
        <f t="shared" si="193"/>
        <v>324.69</v>
      </c>
      <c r="Q2075" s="4" t="str">
        <f t="shared" si="194"/>
        <v>technology</v>
      </c>
      <c r="R2075" s="12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0">
        <f t="shared" si="192"/>
        <v>103</v>
      </c>
      <c r="P2076" s="11">
        <f t="shared" si="193"/>
        <v>205</v>
      </c>
      <c r="Q2076" s="4" t="str">
        <f t="shared" si="194"/>
        <v>technology</v>
      </c>
      <c r="R2076" s="12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0">
        <f t="shared" si="192"/>
        <v>1678</v>
      </c>
      <c r="P2077" s="11">
        <f t="shared" si="193"/>
        <v>20.47</v>
      </c>
      <c r="Q2077" s="4" t="str">
        <f t="shared" si="194"/>
        <v>technology</v>
      </c>
      <c r="R2077" s="12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0">
        <f t="shared" si="192"/>
        <v>543</v>
      </c>
      <c r="P2078" s="11">
        <f t="shared" si="193"/>
        <v>116.35</v>
      </c>
      <c r="Q2078" s="4" t="str">
        <f t="shared" si="194"/>
        <v>technology</v>
      </c>
      <c r="R2078" s="12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0">
        <f t="shared" si="192"/>
        <v>116</v>
      </c>
      <c r="P2079" s="11">
        <f t="shared" si="193"/>
        <v>307.2</v>
      </c>
      <c r="Q2079" s="4" t="str">
        <f t="shared" si="194"/>
        <v>technology</v>
      </c>
      <c r="R2079" s="12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0">
        <f t="shared" si="192"/>
        <v>131</v>
      </c>
      <c r="P2080" s="11">
        <f t="shared" si="193"/>
        <v>546.69000000000005</v>
      </c>
      <c r="Q2080" s="4" t="str">
        <f t="shared" si="194"/>
        <v>technology</v>
      </c>
      <c r="R2080" s="12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0">
        <f t="shared" si="192"/>
        <v>288</v>
      </c>
      <c r="P2081" s="11">
        <f t="shared" si="193"/>
        <v>47.47</v>
      </c>
      <c r="Q2081" s="4" t="str">
        <f t="shared" si="194"/>
        <v>technology</v>
      </c>
      <c r="R2081" s="12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0">
        <f t="shared" si="192"/>
        <v>508</v>
      </c>
      <c r="P2082" s="11">
        <f t="shared" si="193"/>
        <v>101.56</v>
      </c>
      <c r="Q2082" s="4" t="str">
        <f t="shared" si="194"/>
        <v>technology</v>
      </c>
      <c r="R2082" s="1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0">
        <f t="shared" si="192"/>
        <v>115</v>
      </c>
      <c r="P2083" s="11">
        <f t="shared" si="193"/>
        <v>72.91</v>
      </c>
      <c r="Q2083" s="4" t="str">
        <f t="shared" si="194"/>
        <v>music</v>
      </c>
      <c r="R2083" s="12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0">
        <f t="shared" si="192"/>
        <v>111</v>
      </c>
      <c r="P2084" s="11">
        <f t="shared" si="193"/>
        <v>43.71</v>
      </c>
      <c r="Q2084" s="4" t="str">
        <f t="shared" si="194"/>
        <v>music</v>
      </c>
      <c r="R2084" s="12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0">
        <f t="shared" si="192"/>
        <v>113</v>
      </c>
      <c r="P2085" s="11">
        <f t="shared" si="193"/>
        <v>34</v>
      </c>
      <c r="Q2085" s="4" t="str">
        <f t="shared" si="194"/>
        <v>music</v>
      </c>
      <c r="R2085" s="12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0">
        <f t="shared" si="192"/>
        <v>108</v>
      </c>
      <c r="P2086" s="11">
        <f t="shared" si="193"/>
        <v>70.650000000000006</v>
      </c>
      <c r="Q2086" s="4" t="str">
        <f t="shared" si="194"/>
        <v>music</v>
      </c>
      <c r="R2086" s="12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0">
        <f t="shared" si="192"/>
        <v>124</v>
      </c>
      <c r="P2087" s="11">
        <f t="shared" si="193"/>
        <v>89.3</v>
      </c>
      <c r="Q2087" s="4" t="str">
        <f t="shared" si="194"/>
        <v>music</v>
      </c>
      <c r="R2087" s="12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0">
        <f t="shared" si="192"/>
        <v>101</v>
      </c>
      <c r="P2088" s="11">
        <f t="shared" si="193"/>
        <v>115.09</v>
      </c>
      <c r="Q2088" s="4" t="str">
        <f t="shared" si="194"/>
        <v>music</v>
      </c>
      <c r="R2088" s="12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0">
        <f t="shared" si="192"/>
        <v>104</v>
      </c>
      <c r="P2089" s="11">
        <f t="shared" si="193"/>
        <v>62.12</v>
      </c>
      <c r="Q2089" s="4" t="str">
        <f t="shared" si="194"/>
        <v>music</v>
      </c>
      <c r="R2089" s="12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0">
        <f t="shared" si="192"/>
        <v>116</v>
      </c>
      <c r="P2090" s="11">
        <f t="shared" si="193"/>
        <v>46.2</v>
      </c>
      <c r="Q2090" s="4" t="str">
        <f t="shared" si="194"/>
        <v>music</v>
      </c>
      <c r="R2090" s="12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0">
        <f t="shared" si="192"/>
        <v>120</v>
      </c>
      <c r="P2091" s="11">
        <f t="shared" si="193"/>
        <v>48.55</v>
      </c>
      <c r="Q2091" s="4" t="str">
        <f t="shared" si="194"/>
        <v>music</v>
      </c>
      <c r="R2091" s="12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0">
        <f t="shared" si="192"/>
        <v>115</v>
      </c>
      <c r="P2092" s="11">
        <f t="shared" si="193"/>
        <v>57.52</v>
      </c>
      <c r="Q2092" s="4" t="str">
        <f t="shared" si="194"/>
        <v>music</v>
      </c>
      <c r="R2092" s="1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0">
        <f t="shared" si="192"/>
        <v>120</v>
      </c>
      <c r="P2093" s="11">
        <f t="shared" si="193"/>
        <v>88.15</v>
      </c>
      <c r="Q2093" s="4" t="str">
        <f t="shared" si="194"/>
        <v>music</v>
      </c>
      <c r="R2093" s="12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0">
        <f t="shared" si="192"/>
        <v>101</v>
      </c>
      <c r="P2094" s="11">
        <f t="shared" si="193"/>
        <v>110.49</v>
      </c>
      <c r="Q2094" s="4" t="str">
        <f t="shared" si="194"/>
        <v>music</v>
      </c>
      <c r="R2094" s="12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0">
        <f t="shared" si="192"/>
        <v>102</v>
      </c>
      <c r="P2095" s="11">
        <f t="shared" si="193"/>
        <v>66.83</v>
      </c>
      <c r="Q2095" s="4" t="str">
        <f t="shared" si="194"/>
        <v>music</v>
      </c>
      <c r="R2095" s="12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0">
        <f t="shared" si="192"/>
        <v>121</v>
      </c>
      <c r="P2096" s="11">
        <f t="shared" si="193"/>
        <v>58.6</v>
      </c>
      <c r="Q2096" s="4" t="str">
        <f t="shared" si="194"/>
        <v>music</v>
      </c>
      <c r="R2096" s="12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0">
        <f t="shared" si="192"/>
        <v>100</v>
      </c>
      <c r="P2097" s="11">
        <f t="shared" si="193"/>
        <v>113.64</v>
      </c>
      <c r="Q2097" s="4" t="str">
        <f t="shared" si="194"/>
        <v>music</v>
      </c>
      <c r="R2097" s="12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0">
        <f t="shared" si="192"/>
        <v>102</v>
      </c>
      <c r="P2098" s="11">
        <f t="shared" si="193"/>
        <v>43.57</v>
      </c>
      <c r="Q2098" s="4" t="str">
        <f t="shared" si="194"/>
        <v>music</v>
      </c>
      <c r="R2098" s="12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0">
        <f t="shared" si="192"/>
        <v>100</v>
      </c>
      <c r="P2099" s="11">
        <f t="shared" si="193"/>
        <v>78.95</v>
      </c>
      <c r="Q2099" s="4" t="str">
        <f t="shared" si="194"/>
        <v>music</v>
      </c>
      <c r="R2099" s="12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0">
        <f t="shared" si="192"/>
        <v>100</v>
      </c>
      <c r="P2100" s="11">
        <f t="shared" si="193"/>
        <v>188.13</v>
      </c>
      <c r="Q2100" s="4" t="str">
        <f t="shared" si="194"/>
        <v>music</v>
      </c>
      <c r="R2100" s="12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0">
        <f t="shared" si="192"/>
        <v>132</v>
      </c>
      <c r="P2101" s="11">
        <f t="shared" si="193"/>
        <v>63.03</v>
      </c>
      <c r="Q2101" s="4" t="str">
        <f t="shared" si="194"/>
        <v>music</v>
      </c>
      <c r="R2101" s="12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0">
        <f t="shared" si="192"/>
        <v>137</v>
      </c>
      <c r="P2102" s="11">
        <f t="shared" si="193"/>
        <v>30.37</v>
      </c>
      <c r="Q2102" s="4" t="str">
        <f t="shared" si="194"/>
        <v>music</v>
      </c>
      <c r="R2102" s="1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0">
        <f t="shared" si="192"/>
        <v>113</v>
      </c>
      <c r="P2103" s="11">
        <f t="shared" si="193"/>
        <v>51.48</v>
      </c>
      <c r="Q2103" s="4" t="str">
        <f t="shared" si="194"/>
        <v>music</v>
      </c>
      <c r="R2103" s="12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0">
        <f t="shared" si="192"/>
        <v>136</v>
      </c>
      <c r="P2104" s="11">
        <f t="shared" si="193"/>
        <v>35.79</v>
      </c>
      <c r="Q2104" s="4" t="str">
        <f t="shared" si="194"/>
        <v>music</v>
      </c>
      <c r="R2104" s="12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0">
        <f t="shared" si="192"/>
        <v>146</v>
      </c>
      <c r="P2105" s="11">
        <f t="shared" si="193"/>
        <v>98.82</v>
      </c>
      <c r="Q2105" s="4" t="str">
        <f t="shared" si="194"/>
        <v>music</v>
      </c>
      <c r="R2105" s="12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0">
        <f t="shared" si="192"/>
        <v>130</v>
      </c>
      <c r="P2106" s="11">
        <f t="shared" si="193"/>
        <v>28</v>
      </c>
      <c r="Q2106" s="4" t="str">
        <f t="shared" si="194"/>
        <v>music</v>
      </c>
      <c r="R2106" s="12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0">
        <f t="shared" si="192"/>
        <v>254</v>
      </c>
      <c r="P2107" s="11">
        <f t="shared" si="193"/>
        <v>51.31</v>
      </c>
      <c r="Q2107" s="4" t="str">
        <f t="shared" si="194"/>
        <v>music</v>
      </c>
      <c r="R2107" s="12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0">
        <f t="shared" si="192"/>
        <v>107</v>
      </c>
      <c r="P2108" s="11">
        <f t="shared" si="193"/>
        <v>53.52</v>
      </c>
      <c r="Q2108" s="4" t="str">
        <f t="shared" si="194"/>
        <v>music</v>
      </c>
      <c r="R2108" s="12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0">
        <f t="shared" si="192"/>
        <v>108</v>
      </c>
      <c r="P2109" s="11">
        <f t="shared" si="193"/>
        <v>37.15</v>
      </c>
      <c r="Q2109" s="4" t="str">
        <f t="shared" si="194"/>
        <v>music</v>
      </c>
      <c r="R2109" s="12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0">
        <f t="shared" si="192"/>
        <v>107</v>
      </c>
      <c r="P2110" s="11">
        <f t="shared" si="193"/>
        <v>89.9</v>
      </c>
      <c r="Q2110" s="4" t="str">
        <f t="shared" si="194"/>
        <v>music</v>
      </c>
      <c r="R2110" s="12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0">
        <f t="shared" si="192"/>
        <v>107</v>
      </c>
      <c r="P2111" s="11">
        <f t="shared" si="193"/>
        <v>106.53</v>
      </c>
      <c r="Q2111" s="4" t="str">
        <f t="shared" si="194"/>
        <v>music</v>
      </c>
      <c r="R2111" s="12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0">
        <f t="shared" si="192"/>
        <v>100</v>
      </c>
      <c r="P2112" s="11">
        <f t="shared" si="193"/>
        <v>52.82</v>
      </c>
      <c r="Q2112" s="4" t="str">
        <f t="shared" si="194"/>
        <v>music</v>
      </c>
      <c r="R2112" s="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0">
        <f t="shared" si="192"/>
        <v>107</v>
      </c>
      <c r="P2113" s="11">
        <f t="shared" si="193"/>
        <v>54.62</v>
      </c>
      <c r="Q2113" s="4" t="str">
        <f t="shared" si="194"/>
        <v>music</v>
      </c>
      <c r="R2113" s="12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0">
        <f t="shared" ref="O2114:O2177" si="198">ROUND((E2114/D2114)*100,0)</f>
        <v>100</v>
      </c>
      <c r="P2114" s="11">
        <f t="shared" si="193"/>
        <v>27.27</v>
      </c>
      <c r="Q2114" s="4" t="str">
        <f t="shared" si="194"/>
        <v>music</v>
      </c>
      <c r="R2114" s="12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0">
        <f t="shared" si="198"/>
        <v>105</v>
      </c>
      <c r="P2115" s="11">
        <f t="shared" ref="P2115:P2178" si="199">IFERROR(ROUND((E2115/L2115),2),0)</f>
        <v>68.599999999999994</v>
      </c>
      <c r="Q2115" s="4" t="str">
        <f t="shared" ref="Q2115:Q2178" si="200">MID(N2115,1,FIND("/",N2115,1)-1)</f>
        <v>music</v>
      </c>
      <c r="R2115" s="12" t="str">
        <f t="shared" ref="R2115:R2178" si="201">RIGHT(N2115,(LEN(N2115)-FIND("/",N2115,1)))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0">
        <f t="shared" si="198"/>
        <v>105</v>
      </c>
      <c r="P2116" s="11">
        <f t="shared" si="199"/>
        <v>35.61</v>
      </c>
      <c r="Q2116" s="4" t="str">
        <f t="shared" si="200"/>
        <v>music</v>
      </c>
      <c r="R2116" s="12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0">
        <f t="shared" si="198"/>
        <v>226</v>
      </c>
      <c r="P2117" s="11">
        <f t="shared" si="199"/>
        <v>94.03</v>
      </c>
      <c r="Q2117" s="4" t="str">
        <f t="shared" si="200"/>
        <v>music</v>
      </c>
      <c r="R2117" s="12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0">
        <f t="shared" si="198"/>
        <v>101</v>
      </c>
      <c r="P2118" s="11">
        <f t="shared" si="199"/>
        <v>526.46</v>
      </c>
      <c r="Q2118" s="4" t="str">
        <f t="shared" si="200"/>
        <v>music</v>
      </c>
      <c r="R2118" s="12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0">
        <f t="shared" si="198"/>
        <v>148</v>
      </c>
      <c r="P2119" s="11">
        <f t="shared" si="199"/>
        <v>50.66</v>
      </c>
      <c r="Q2119" s="4" t="str">
        <f t="shared" si="200"/>
        <v>music</v>
      </c>
      <c r="R2119" s="12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0">
        <f t="shared" si="198"/>
        <v>135</v>
      </c>
      <c r="P2120" s="11">
        <f t="shared" si="199"/>
        <v>79.180000000000007</v>
      </c>
      <c r="Q2120" s="4" t="str">
        <f t="shared" si="200"/>
        <v>music</v>
      </c>
      <c r="R2120" s="12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0">
        <f t="shared" si="198"/>
        <v>101</v>
      </c>
      <c r="P2121" s="11">
        <f t="shared" si="199"/>
        <v>91.59</v>
      </c>
      <c r="Q2121" s="4" t="str">
        <f t="shared" si="200"/>
        <v>music</v>
      </c>
      <c r="R2121" s="12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0">
        <f t="shared" si="198"/>
        <v>101</v>
      </c>
      <c r="P2122" s="11">
        <f t="shared" si="199"/>
        <v>116.96</v>
      </c>
      <c r="Q2122" s="4" t="str">
        <f t="shared" si="200"/>
        <v>music</v>
      </c>
      <c r="R2122" s="1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0">
        <f t="shared" si="198"/>
        <v>1</v>
      </c>
      <c r="P2123" s="11">
        <f t="shared" si="199"/>
        <v>28.4</v>
      </c>
      <c r="Q2123" s="4" t="str">
        <f t="shared" si="200"/>
        <v>games</v>
      </c>
      <c r="R2123" s="12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0">
        <f t="shared" si="198"/>
        <v>0</v>
      </c>
      <c r="P2124" s="11">
        <f t="shared" si="199"/>
        <v>103.33</v>
      </c>
      <c r="Q2124" s="4" t="str">
        <f t="shared" si="200"/>
        <v>games</v>
      </c>
      <c r="R2124" s="12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0">
        <f t="shared" si="198"/>
        <v>10</v>
      </c>
      <c r="P2125" s="11">
        <f t="shared" si="199"/>
        <v>10</v>
      </c>
      <c r="Q2125" s="4" t="str">
        <f t="shared" si="200"/>
        <v>games</v>
      </c>
      <c r="R2125" s="12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0">
        <f t="shared" si="198"/>
        <v>10</v>
      </c>
      <c r="P2126" s="11">
        <f t="shared" si="199"/>
        <v>23</v>
      </c>
      <c r="Q2126" s="4" t="str">
        <f t="shared" si="200"/>
        <v>games</v>
      </c>
      <c r="R2126" s="12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0">
        <f t="shared" si="198"/>
        <v>1</v>
      </c>
      <c r="P2127" s="11">
        <f t="shared" si="199"/>
        <v>31.56</v>
      </c>
      <c r="Q2127" s="4" t="str">
        <f t="shared" si="200"/>
        <v>games</v>
      </c>
      <c r="R2127" s="12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0">
        <f t="shared" si="198"/>
        <v>0</v>
      </c>
      <c r="P2128" s="11">
        <f t="shared" si="199"/>
        <v>5</v>
      </c>
      <c r="Q2128" s="4" t="str">
        <f t="shared" si="200"/>
        <v>games</v>
      </c>
      <c r="R2128" s="12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0">
        <f t="shared" si="198"/>
        <v>29</v>
      </c>
      <c r="P2129" s="11">
        <f t="shared" si="199"/>
        <v>34.22</v>
      </c>
      <c r="Q2129" s="4" t="str">
        <f t="shared" si="200"/>
        <v>games</v>
      </c>
      <c r="R2129" s="12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0">
        <f t="shared" si="198"/>
        <v>0</v>
      </c>
      <c r="P2130" s="11">
        <f t="shared" si="199"/>
        <v>25</v>
      </c>
      <c r="Q2130" s="4" t="str">
        <f t="shared" si="200"/>
        <v>games</v>
      </c>
      <c r="R2130" s="12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0">
        <f t="shared" si="198"/>
        <v>12</v>
      </c>
      <c r="P2131" s="11">
        <f t="shared" si="199"/>
        <v>19.670000000000002</v>
      </c>
      <c r="Q2131" s="4" t="str">
        <f t="shared" si="200"/>
        <v>games</v>
      </c>
      <c r="R2131" s="12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0">
        <f t="shared" si="198"/>
        <v>0</v>
      </c>
      <c r="P2132" s="11">
        <f t="shared" si="199"/>
        <v>21.25</v>
      </c>
      <c r="Q2132" s="4" t="str">
        <f t="shared" si="200"/>
        <v>games</v>
      </c>
      <c r="R2132" s="1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0">
        <f t="shared" si="198"/>
        <v>5</v>
      </c>
      <c r="P2133" s="11">
        <f t="shared" si="199"/>
        <v>8.33</v>
      </c>
      <c r="Q2133" s="4" t="str">
        <f t="shared" si="200"/>
        <v>games</v>
      </c>
      <c r="R2133" s="12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0">
        <f t="shared" si="198"/>
        <v>2</v>
      </c>
      <c r="P2134" s="11">
        <f t="shared" si="199"/>
        <v>21.34</v>
      </c>
      <c r="Q2134" s="4" t="str">
        <f t="shared" si="200"/>
        <v>games</v>
      </c>
      <c r="R2134" s="12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0">
        <f t="shared" si="198"/>
        <v>2</v>
      </c>
      <c r="P2135" s="11">
        <f t="shared" si="199"/>
        <v>5.33</v>
      </c>
      <c r="Q2135" s="4" t="str">
        <f t="shared" si="200"/>
        <v>games</v>
      </c>
      <c r="R2135" s="12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0">
        <f t="shared" si="198"/>
        <v>2</v>
      </c>
      <c r="P2136" s="11">
        <f t="shared" si="199"/>
        <v>34.67</v>
      </c>
      <c r="Q2136" s="4" t="str">
        <f t="shared" si="200"/>
        <v>games</v>
      </c>
      <c r="R2136" s="12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0">
        <f t="shared" si="198"/>
        <v>10</v>
      </c>
      <c r="P2137" s="11">
        <f t="shared" si="199"/>
        <v>21.73</v>
      </c>
      <c r="Q2137" s="4" t="str">
        <f t="shared" si="200"/>
        <v>games</v>
      </c>
      <c r="R2137" s="12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0">
        <f t="shared" si="198"/>
        <v>0</v>
      </c>
      <c r="P2138" s="11">
        <f t="shared" si="199"/>
        <v>11.92</v>
      </c>
      <c r="Q2138" s="4" t="str">
        <f t="shared" si="200"/>
        <v>games</v>
      </c>
      <c r="R2138" s="12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0">
        <f t="shared" si="198"/>
        <v>28</v>
      </c>
      <c r="P2139" s="11">
        <f t="shared" si="199"/>
        <v>26.6</v>
      </c>
      <c r="Q2139" s="4" t="str">
        <f t="shared" si="200"/>
        <v>games</v>
      </c>
      <c r="R2139" s="12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0">
        <f t="shared" si="198"/>
        <v>13</v>
      </c>
      <c r="P2140" s="11">
        <f t="shared" si="199"/>
        <v>10.67</v>
      </c>
      <c r="Q2140" s="4" t="str">
        <f t="shared" si="200"/>
        <v>games</v>
      </c>
      <c r="R2140" s="12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0">
        <f t="shared" si="198"/>
        <v>5</v>
      </c>
      <c r="P2141" s="11">
        <f t="shared" si="199"/>
        <v>29.04</v>
      </c>
      <c r="Q2141" s="4" t="str">
        <f t="shared" si="200"/>
        <v>games</v>
      </c>
      <c r="R2141" s="12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0">
        <f t="shared" si="198"/>
        <v>0</v>
      </c>
      <c r="P2142" s="11">
        <f t="shared" si="199"/>
        <v>50.91</v>
      </c>
      <c r="Q2142" s="4" t="str">
        <f t="shared" si="200"/>
        <v>games</v>
      </c>
      <c r="R2142" s="1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0">
        <f t="shared" si="198"/>
        <v>0</v>
      </c>
      <c r="P2143" s="11">
        <f t="shared" si="199"/>
        <v>0</v>
      </c>
      <c r="Q2143" s="4" t="str">
        <f t="shared" si="200"/>
        <v>games</v>
      </c>
      <c r="R2143" s="12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0">
        <f t="shared" si="198"/>
        <v>6</v>
      </c>
      <c r="P2144" s="11">
        <f t="shared" si="199"/>
        <v>50.08</v>
      </c>
      <c r="Q2144" s="4" t="str">
        <f t="shared" si="200"/>
        <v>games</v>
      </c>
      <c r="R2144" s="12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0">
        <f t="shared" si="198"/>
        <v>11</v>
      </c>
      <c r="P2145" s="11">
        <f t="shared" si="199"/>
        <v>45</v>
      </c>
      <c r="Q2145" s="4" t="str">
        <f t="shared" si="200"/>
        <v>games</v>
      </c>
      <c r="R2145" s="12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0">
        <f t="shared" si="198"/>
        <v>2</v>
      </c>
      <c r="P2146" s="11">
        <f t="shared" si="199"/>
        <v>25.29</v>
      </c>
      <c r="Q2146" s="4" t="str">
        <f t="shared" si="200"/>
        <v>games</v>
      </c>
      <c r="R2146" s="12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0">
        <f t="shared" si="198"/>
        <v>30</v>
      </c>
      <c r="P2147" s="11">
        <f t="shared" si="199"/>
        <v>51.29</v>
      </c>
      <c r="Q2147" s="4" t="str">
        <f t="shared" si="200"/>
        <v>games</v>
      </c>
      <c r="R2147" s="12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0">
        <f t="shared" si="198"/>
        <v>0</v>
      </c>
      <c r="P2148" s="11">
        <f t="shared" si="199"/>
        <v>1</v>
      </c>
      <c r="Q2148" s="4" t="str">
        <f t="shared" si="200"/>
        <v>games</v>
      </c>
      <c r="R2148" s="12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0">
        <f t="shared" si="198"/>
        <v>1</v>
      </c>
      <c r="P2149" s="11">
        <f t="shared" si="199"/>
        <v>49.38</v>
      </c>
      <c r="Q2149" s="4" t="str">
        <f t="shared" si="200"/>
        <v>games</v>
      </c>
      <c r="R2149" s="12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0">
        <f t="shared" si="198"/>
        <v>2</v>
      </c>
      <c r="P2150" s="11">
        <f t="shared" si="199"/>
        <v>1</v>
      </c>
      <c r="Q2150" s="4" t="str">
        <f t="shared" si="200"/>
        <v>games</v>
      </c>
      <c r="R2150" s="12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0">
        <f t="shared" si="198"/>
        <v>0</v>
      </c>
      <c r="P2151" s="11">
        <f t="shared" si="199"/>
        <v>0</v>
      </c>
      <c r="Q2151" s="4" t="str">
        <f t="shared" si="200"/>
        <v>games</v>
      </c>
      <c r="R2151" s="12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ht="15.7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0">
        <f t="shared" si="198"/>
        <v>1</v>
      </c>
      <c r="P2152" s="11">
        <f t="shared" si="199"/>
        <v>101.25</v>
      </c>
      <c r="Q2152" s="4" t="str">
        <f t="shared" si="200"/>
        <v>games</v>
      </c>
      <c r="R2152" s="1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0">
        <f t="shared" si="198"/>
        <v>0</v>
      </c>
      <c r="P2153" s="11">
        <f t="shared" si="199"/>
        <v>19.670000000000002</v>
      </c>
      <c r="Q2153" s="4" t="str">
        <f t="shared" si="200"/>
        <v>games</v>
      </c>
      <c r="R2153" s="12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0">
        <f t="shared" si="198"/>
        <v>0</v>
      </c>
      <c r="P2154" s="11">
        <f t="shared" si="199"/>
        <v>12.5</v>
      </c>
      <c r="Q2154" s="4" t="str">
        <f t="shared" si="200"/>
        <v>games</v>
      </c>
      <c r="R2154" s="12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0">
        <f t="shared" si="198"/>
        <v>0</v>
      </c>
      <c r="P2155" s="11">
        <f t="shared" si="199"/>
        <v>8.5</v>
      </c>
      <c r="Q2155" s="4" t="str">
        <f t="shared" si="200"/>
        <v>games</v>
      </c>
      <c r="R2155" s="12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0">
        <f t="shared" si="198"/>
        <v>1</v>
      </c>
      <c r="P2156" s="11">
        <f t="shared" si="199"/>
        <v>1</v>
      </c>
      <c r="Q2156" s="4" t="str">
        <f t="shared" si="200"/>
        <v>games</v>
      </c>
      <c r="R2156" s="12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0">
        <f t="shared" si="198"/>
        <v>2</v>
      </c>
      <c r="P2157" s="11">
        <f t="shared" si="199"/>
        <v>23</v>
      </c>
      <c r="Q2157" s="4" t="str">
        <f t="shared" si="200"/>
        <v>games</v>
      </c>
      <c r="R2157" s="12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0">
        <f t="shared" si="198"/>
        <v>3</v>
      </c>
      <c r="P2158" s="11">
        <f t="shared" si="199"/>
        <v>17.989999999999998</v>
      </c>
      <c r="Q2158" s="4" t="str">
        <f t="shared" si="200"/>
        <v>games</v>
      </c>
      <c r="R2158" s="12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0">
        <f t="shared" si="198"/>
        <v>28</v>
      </c>
      <c r="P2159" s="11">
        <f t="shared" si="199"/>
        <v>370.95</v>
      </c>
      <c r="Q2159" s="4" t="str">
        <f t="shared" si="200"/>
        <v>games</v>
      </c>
      <c r="R2159" s="12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0">
        <f t="shared" si="198"/>
        <v>7</v>
      </c>
      <c r="P2160" s="11">
        <f t="shared" si="199"/>
        <v>63.57</v>
      </c>
      <c r="Q2160" s="4" t="str">
        <f t="shared" si="200"/>
        <v>games</v>
      </c>
      <c r="R2160" s="12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0">
        <f t="shared" si="198"/>
        <v>1</v>
      </c>
      <c r="P2161" s="11">
        <f t="shared" si="199"/>
        <v>13</v>
      </c>
      <c r="Q2161" s="4" t="str">
        <f t="shared" si="200"/>
        <v>games</v>
      </c>
      <c r="R2161" s="12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0">
        <f t="shared" si="198"/>
        <v>1</v>
      </c>
      <c r="P2162" s="11">
        <f t="shared" si="199"/>
        <v>5.31</v>
      </c>
      <c r="Q2162" s="4" t="str">
        <f t="shared" si="200"/>
        <v>games</v>
      </c>
      <c r="R2162" s="1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0">
        <f t="shared" si="198"/>
        <v>116</v>
      </c>
      <c r="P2163" s="11">
        <f t="shared" si="199"/>
        <v>35.619999999999997</v>
      </c>
      <c r="Q2163" s="4" t="str">
        <f t="shared" si="200"/>
        <v>music</v>
      </c>
      <c r="R2163" s="12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0">
        <f t="shared" si="198"/>
        <v>112</v>
      </c>
      <c r="P2164" s="11">
        <f t="shared" si="199"/>
        <v>87.1</v>
      </c>
      <c r="Q2164" s="4" t="str">
        <f t="shared" si="200"/>
        <v>music</v>
      </c>
      <c r="R2164" s="12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0">
        <f t="shared" si="198"/>
        <v>132</v>
      </c>
      <c r="P2165" s="11">
        <f t="shared" si="199"/>
        <v>75.11</v>
      </c>
      <c r="Q2165" s="4" t="str">
        <f t="shared" si="200"/>
        <v>music</v>
      </c>
      <c r="R2165" s="12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0">
        <f t="shared" si="198"/>
        <v>103</v>
      </c>
      <c r="P2166" s="11">
        <f t="shared" si="199"/>
        <v>68.010000000000005</v>
      </c>
      <c r="Q2166" s="4" t="str">
        <f t="shared" si="200"/>
        <v>music</v>
      </c>
      <c r="R2166" s="12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0">
        <f t="shared" si="198"/>
        <v>139</v>
      </c>
      <c r="P2167" s="11">
        <f t="shared" si="199"/>
        <v>29.62</v>
      </c>
      <c r="Q2167" s="4" t="str">
        <f t="shared" si="200"/>
        <v>music</v>
      </c>
      <c r="R2167" s="12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0">
        <f t="shared" si="198"/>
        <v>147</v>
      </c>
      <c r="P2168" s="11">
        <f t="shared" si="199"/>
        <v>91.63</v>
      </c>
      <c r="Q2168" s="4" t="str">
        <f t="shared" si="200"/>
        <v>music</v>
      </c>
      <c r="R2168" s="12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0">
        <f t="shared" si="198"/>
        <v>120</v>
      </c>
      <c r="P2169" s="11">
        <f t="shared" si="199"/>
        <v>22.5</v>
      </c>
      <c r="Q2169" s="4" t="str">
        <f t="shared" si="200"/>
        <v>music</v>
      </c>
      <c r="R2169" s="12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0">
        <f t="shared" si="198"/>
        <v>122</v>
      </c>
      <c r="P2170" s="11">
        <f t="shared" si="199"/>
        <v>64.37</v>
      </c>
      <c r="Q2170" s="4" t="str">
        <f t="shared" si="200"/>
        <v>music</v>
      </c>
      <c r="R2170" s="12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0">
        <f t="shared" si="198"/>
        <v>100</v>
      </c>
      <c r="P2171" s="11">
        <f t="shared" si="199"/>
        <v>21.86</v>
      </c>
      <c r="Q2171" s="4" t="str">
        <f t="shared" si="200"/>
        <v>music</v>
      </c>
      <c r="R2171" s="12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0">
        <f t="shared" si="198"/>
        <v>181</v>
      </c>
      <c r="P2172" s="11">
        <f t="shared" si="199"/>
        <v>33.32</v>
      </c>
      <c r="Q2172" s="4" t="str">
        <f t="shared" si="200"/>
        <v>music</v>
      </c>
      <c r="R2172" s="1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0">
        <f t="shared" si="198"/>
        <v>106</v>
      </c>
      <c r="P2173" s="11">
        <f t="shared" si="199"/>
        <v>90.28</v>
      </c>
      <c r="Q2173" s="4" t="str">
        <f t="shared" si="200"/>
        <v>music</v>
      </c>
      <c r="R2173" s="12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0">
        <f t="shared" si="198"/>
        <v>100</v>
      </c>
      <c r="P2174" s="11">
        <f t="shared" si="199"/>
        <v>76.92</v>
      </c>
      <c r="Q2174" s="4" t="str">
        <f t="shared" si="200"/>
        <v>music</v>
      </c>
      <c r="R2174" s="12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0">
        <f t="shared" si="198"/>
        <v>127</v>
      </c>
      <c r="P2175" s="11">
        <f t="shared" si="199"/>
        <v>59.23</v>
      </c>
      <c r="Q2175" s="4" t="str">
        <f t="shared" si="200"/>
        <v>music</v>
      </c>
      <c r="R2175" s="12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0">
        <f t="shared" si="198"/>
        <v>103</v>
      </c>
      <c r="P2176" s="11">
        <f t="shared" si="199"/>
        <v>65.38</v>
      </c>
      <c r="Q2176" s="4" t="str">
        <f t="shared" si="200"/>
        <v>music</v>
      </c>
      <c r="R2176" s="12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0">
        <f t="shared" si="198"/>
        <v>250</v>
      </c>
      <c r="P2177" s="11">
        <f t="shared" si="199"/>
        <v>67.31</v>
      </c>
      <c r="Q2177" s="4" t="str">
        <f t="shared" si="200"/>
        <v>music</v>
      </c>
      <c r="R2177" s="12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0">
        <f t="shared" ref="O2178:O2241" si="204">ROUND((E2178/D2178)*100,0)</f>
        <v>126</v>
      </c>
      <c r="P2178" s="11">
        <f t="shared" si="199"/>
        <v>88.75</v>
      </c>
      <c r="Q2178" s="4" t="str">
        <f t="shared" si="200"/>
        <v>music</v>
      </c>
      <c r="R2178" s="12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0">
        <f t="shared" si="204"/>
        <v>100</v>
      </c>
      <c r="P2179" s="11">
        <f t="shared" ref="P2179:P2242" si="205">IFERROR(ROUND((E2179/L2179),2),0)</f>
        <v>65.87</v>
      </c>
      <c r="Q2179" s="4" t="str">
        <f t="shared" ref="Q2179:Q2242" si="206">MID(N2179,1,FIND("/",N2179,1)-1)</f>
        <v>music</v>
      </c>
      <c r="R2179" s="12" t="str">
        <f t="shared" ref="R2179:R2242" si="207">RIGHT(N2179,(LEN(N2179)-FIND("/",N2179,1)))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0">
        <f t="shared" si="204"/>
        <v>139</v>
      </c>
      <c r="P2180" s="11">
        <f t="shared" si="205"/>
        <v>40.35</v>
      </c>
      <c r="Q2180" s="4" t="str">
        <f t="shared" si="206"/>
        <v>music</v>
      </c>
      <c r="R2180" s="12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0">
        <f t="shared" si="204"/>
        <v>161</v>
      </c>
      <c r="P2181" s="11">
        <f t="shared" si="205"/>
        <v>76.86</v>
      </c>
      <c r="Q2181" s="4" t="str">
        <f t="shared" si="206"/>
        <v>music</v>
      </c>
      <c r="R2181" s="12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0">
        <f t="shared" si="204"/>
        <v>107</v>
      </c>
      <c r="P2182" s="11">
        <f t="shared" si="205"/>
        <v>68.709999999999994</v>
      </c>
      <c r="Q2182" s="4" t="str">
        <f t="shared" si="206"/>
        <v>music</v>
      </c>
      <c r="R2182" s="1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0">
        <f t="shared" si="204"/>
        <v>153</v>
      </c>
      <c r="P2183" s="11">
        <f t="shared" si="205"/>
        <v>57.77</v>
      </c>
      <c r="Q2183" s="4" t="str">
        <f t="shared" si="206"/>
        <v>games</v>
      </c>
      <c r="R2183" s="12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0">
        <f t="shared" si="204"/>
        <v>524</v>
      </c>
      <c r="P2184" s="11">
        <f t="shared" si="205"/>
        <v>44.17</v>
      </c>
      <c r="Q2184" s="4" t="str">
        <f t="shared" si="206"/>
        <v>games</v>
      </c>
      <c r="R2184" s="12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0">
        <f t="shared" si="204"/>
        <v>489</v>
      </c>
      <c r="P2185" s="11">
        <f t="shared" si="205"/>
        <v>31.57</v>
      </c>
      <c r="Q2185" s="4" t="str">
        <f t="shared" si="206"/>
        <v>games</v>
      </c>
      <c r="R2185" s="12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0">
        <f t="shared" si="204"/>
        <v>285</v>
      </c>
      <c r="P2186" s="11">
        <f t="shared" si="205"/>
        <v>107.05</v>
      </c>
      <c r="Q2186" s="4" t="str">
        <f t="shared" si="206"/>
        <v>games</v>
      </c>
      <c r="R2186" s="12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0">
        <f t="shared" si="204"/>
        <v>1857</v>
      </c>
      <c r="P2187" s="11">
        <f t="shared" si="205"/>
        <v>149.03</v>
      </c>
      <c r="Q2187" s="4" t="str">
        <f t="shared" si="206"/>
        <v>games</v>
      </c>
      <c r="R2187" s="12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0">
        <f t="shared" si="204"/>
        <v>110</v>
      </c>
      <c r="P2188" s="11">
        <f t="shared" si="205"/>
        <v>55.96</v>
      </c>
      <c r="Q2188" s="4" t="str">
        <f t="shared" si="206"/>
        <v>games</v>
      </c>
      <c r="R2188" s="12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0">
        <f t="shared" si="204"/>
        <v>1015</v>
      </c>
      <c r="P2189" s="11">
        <f t="shared" si="205"/>
        <v>56.97</v>
      </c>
      <c r="Q2189" s="4" t="str">
        <f t="shared" si="206"/>
        <v>games</v>
      </c>
      <c r="R2189" s="12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0">
        <f t="shared" si="204"/>
        <v>412</v>
      </c>
      <c r="P2190" s="11">
        <f t="shared" si="205"/>
        <v>44.06</v>
      </c>
      <c r="Q2190" s="4" t="str">
        <f t="shared" si="206"/>
        <v>games</v>
      </c>
      <c r="R2190" s="12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0">
        <f t="shared" si="204"/>
        <v>503</v>
      </c>
      <c r="P2191" s="11">
        <f t="shared" si="205"/>
        <v>68.63</v>
      </c>
      <c r="Q2191" s="4" t="str">
        <f t="shared" si="206"/>
        <v>games</v>
      </c>
      <c r="R2191" s="12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0">
        <f t="shared" si="204"/>
        <v>185</v>
      </c>
      <c r="P2192" s="11">
        <f t="shared" si="205"/>
        <v>65.319999999999993</v>
      </c>
      <c r="Q2192" s="4" t="str">
        <f t="shared" si="206"/>
        <v>games</v>
      </c>
      <c r="R2192" s="1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0">
        <f t="shared" si="204"/>
        <v>120</v>
      </c>
      <c r="P2193" s="11">
        <f t="shared" si="205"/>
        <v>35.92</v>
      </c>
      <c r="Q2193" s="4" t="str">
        <f t="shared" si="206"/>
        <v>games</v>
      </c>
      <c r="R2193" s="12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0">
        <f t="shared" si="204"/>
        <v>1081</v>
      </c>
      <c r="P2194" s="11">
        <f t="shared" si="205"/>
        <v>40.07</v>
      </c>
      <c r="Q2194" s="4" t="str">
        <f t="shared" si="206"/>
        <v>games</v>
      </c>
      <c r="R2194" s="12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0">
        <f t="shared" si="204"/>
        <v>452</v>
      </c>
      <c r="P2195" s="11">
        <f t="shared" si="205"/>
        <v>75.650000000000006</v>
      </c>
      <c r="Q2195" s="4" t="str">
        <f t="shared" si="206"/>
        <v>games</v>
      </c>
      <c r="R2195" s="12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0">
        <f t="shared" si="204"/>
        <v>537</v>
      </c>
      <c r="P2196" s="11">
        <f t="shared" si="205"/>
        <v>61.2</v>
      </c>
      <c r="Q2196" s="4" t="str">
        <f t="shared" si="206"/>
        <v>games</v>
      </c>
      <c r="R2196" s="12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0">
        <f t="shared" si="204"/>
        <v>120</v>
      </c>
      <c r="P2197" s="11">
        <f t="shared" si="205"/>
        <v>48.13</v>
      </c>
      <c r="Q2197" s="4" t="str">
        <f t="shared" si="206"/>
        <v>games</v>
      </c>
      <c r="R2197" s="12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0">
        <f t="shared" si="204"/>
        <v>114</v>
      </c>
      <c r="P2198" s="11">
        <f t="shared" si="205"/>
        <v>68.11</v>
      </c>
      <c r="Q2198" s="4" t="str">
        <f t="shared" si="206"/>
        <v>games</v>
      </c>
      <c r="R2198" s="12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0">
        <f t="shared" si="204"/>
        <v>951</v>
      </c>
      <c r="P2199" s="11">
        <f t="shared" si="205"/>
        <v>65.89</v>
      </c>
      <c r="Q2199" s="4" t="str">
        <f t="shared" si="206"/>
        <v>games</v>
      </c>
      <c r="R2199" s="12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0">
        <f t="shared" si="204"/>
        <v>133</v>
      </c>
      <c r="P2200" s="11">
        <f t="shared" si="205"/>
        <v>81.650000000000006</v>
      </c>
      <c r="Q2200" s="4" t="str">
        <f t="shared" si="206"/>
        <v>games</v>
      </c>
      <c r="R2200" s="12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0">
        <f t="shared" si="204"/>
        <v>147</v>
      </c>
      <c r="P2201" s="11">
        <f t="shared" si="205"/>
        <v>52.7</v>
      </c>
      <c r="Q2201" s="4" t="str">
        <f t="shared" si="206"/>
        <v>games</v>
      </c>
      <c r="R2201" s="12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0">
        <f t="shared" si="204"/>
        <v>542</v>
      </c>
      <c r="P2202" s="11">
        <f t="shared" si="205"/>
        <v>41.23</v>
      </c>
      <c r="Q2202" s="4" t="str">
        <f t="shared" si="206"/>
        <v>games</v>
      </c>
      <c r="R2202" s="1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0">
        <f t="shared" si="204"/>
        <v>383</v>
      </c>
      <c r="P2203" s="11">
        <f t="shared" si="205"/>
        <v>15.04</v>
      </c>
      <c r="Q2203" s="4" t="str">
        <f t="shared" si="206"/>
        <v>music</v>
      </c>
      <c r="R2203" s="12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0">
        <f t="shared" si="204"/>
        <v>704</v>
      </c>
      <c r="P2204" s="11">
        <f t="shared" si="205"/>
        <v>39.07</v>
      </c>
      <c r="Q2204" s="4" t="str">
        <f t="shared" si="206"/>
        <v>music</v>
      </c>
      <c r="R2204" s="12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0">
        <f t="shared" si="204"/>
        <v>110</v>
      </c>
      <c r="P2205" s="11">
        <f t="shared" si="205"/>
        <v>43.82</v>
      </c>
      <c r="Q2205" s="4" t="str">
        <f t="shared" si="206"/>
        <v>music</v>
      </c>
      <c r="R2205" s="12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0">
        <f t="shared" si="204"/>
        <v>133</v>
      </c>
      <c r="P2206" s="11">
        <f t="shared" si="205"/>
        <v>27.3</v>
      </c>
      <c r="Q2206" s="4" t="str">
        <f t="shared" si="206"/>
        <v>music</v>
      </c>
      <c r="R2206" s="12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0">
        <f t="shared" si="204"/>
        <v>152</v>
      </c>
      <c r="P2207" s="11">
        <f t="shared" si="205"/>
        <v>42.22</v>
      </c>
      <c r="Q2207" s="4" t="str">
        <f t="shared" si="206"/>
        <v>music</v>
      </c>
      <c r="R2207" s="12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0">
        <f t="shared" si="204"/>
        <v>103</v>
      </c>
      <c r="P2208" s="11">
        <f t="shared" si="205"/>
        <v>33.24</v>
      </c>
      <c r="Q2208" s="4" t="str">
        <f t="shared" si="206"/>
        <v>music</v>
      </c>
      <c r="R2208" s="12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0">
        <f t="shared" si="204"/>
        <v>100</v>
      </c>
      <c r="P2209" s="11">
        <f t="shared" si="205"/>
        <v>285.70999999999998</v>
      </c>
      <c r="Q2209" s="4" t="str">
        <f t="shared" si="206"/>
        <v>music</v>
      </c>
      <c r="R2209" s="12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0">
        <f t="shared" si="204"/>
        <v>102</v>
      </c>
      <c r="P2210" s="11">
        <f t="shared" si="205"/>
        <v>42.33</v>
      </c>
      <c r="Q2210" s="4" t="str">
        <f t="shared" si="206"/>
        <v>music</v>
      </c>
      <c r="R2210" s="12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0">
        <f t="shared" si="204"/>
        <v>151</v>
      </c>
      <c r="P2211" s="11">
        <f t="shared" si="205"/>
        <v>50.27</v>
      </c>
      <c r="Q2211" s="4" t="str">
        <f t="shared" si="206"/>
        <v>music</v>
      </c>
      <c r="R2211" s="12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0">
        <f t="shared" si="204"/>
        <v>111</v>
      </c>
      <c r="P2212" s="11">
        <f t="shared" si="205"/>
        <v>61.9</v>
      </c>
      <c r="Q2212" s="4" t="str">
        <f t="shared" si="206"/>
        <v>music</v>
      </c>
      <c r="R2212" s="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0">
        <f t="shared" si="204"/>
        <v>196</v>
      </c>
      <c r="P2213" s="11">
        <f t="shared" si="205"/>
        <v>40.75</v>
      </c>
      <c r="Q2213" s="4" t="str">
        <f t="shared" si="206"/>
        <v>music</v>
      </c>
      <c r="R2213" s="12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0">
        <f t="shared" si="204"/>
        <v>114</v>
      </c>
      <c r="P2214" s="11">
        <f t="shared" si="205"/>
        <v>55.8</v>
      </c>
      <c r="Q2214" s="4" t="str">
        <f t="shared" si="206"/>
        <v>music</v>
      </c>
      <c r="R2214" s="12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0">
        <f t="shared" si="204"/>
        <v>200</v>
      </c>
      <c r="P2215" s="11">
        <f t="shared" si="205"/>
        <v>10</v>
      </c>
      <c r="Q2215" s="4" t="str">
        <f t="shared" si="206"/>
        <v>music</v>
      </c>
      <c r="R2215" s="12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0">
        <f t="shared" si="204"/>
        <v>293</v>
      </c>
      <c r="P2216" s="11">
        <f t="shared" si="205"/>
        <v>73.13</v>
      </c>
      <c r="Q2216" s="4" t="str">
        <f t="shared" si="206"/>
        <v>music</v>
      </c>
      <c r="R2216" s="12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0">
        <f t="shared" si="204"/>
        <v>156</v>
      </c>
      <c r="P2217" s="11">
        <f t="shared" si="205"/>
        <v>26.06</v>
      </c>
      <c r="Q2217" s="4" t="str">
        <f t="shared" si="206"/>
        <v>music</v>
      </c>
      <c r="R2217" s="12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0">
        <f t="shared" si="204"/>
        <v>106</v>
      </c>
      <c r="P2218" s="11">
        <f t="shared" si="205"/>
        <v>22.64</v>
      </c>
      <c r="Q2218" s="4" t="str">
        <f t="shared" si="206"/>
        <v>music</v>
      </c>
      <c r="R2218" s="12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0">
        <f t="shared" si="204"/>
        <v>101</v>
      </c>
      <c r="P2219" s="11">
        <f t="shared" si="205"/>
        <v>47.22</v>
      </c>
      <c r="Q2219" s="4" t="str">
        <f t="shared" si="206"/>
        <v>music</v>
      </c>
      <c r="R2219" s="12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0">
        <f t="shared" si="204"/>
        <v>123</v>
      </c>
      <c r="P2220" s="11">
        <f t="shared" si="205"/>
        <v>32.32</v>
      </c>
      <c r="Q2220" s="4" t="str">
        <f t="shared" si="206"/>
        <v>music</v>
      </c>
      <c r="R2220" s="12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0">
        <f t="shared" si="204"/>
        <v>102</v>
      </c>
      <c r="P2221" s="11">
        <f t="shared" si="205"/>
        <v>53.42</v>
      </c>
      <c r="Q2221" s="4" t="str">
        <f t="shared" si="206"/>
        <v>music</v>
      </c>
      <c r="R2221" s="12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0">
        <f t="shared" si="204"/>
        <v>101</v>
      </c>
      <c r="P2222" s="11">
        <f t="shared" si="205"/>
        <v>51.3</v>
      </c>
      <c r="Q2222" s="4" t="str">
        <f t="shared" si="206"/>
        <v>music</v>
      </c>
      <c r="R2222" s="1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0">
        <f t="shared" si="204"/>
        <v>108</v>
      </c>
      <c r="P2223" s="11">
        <f t="shared" si="205"/>
        <v>37.200000000000003</v>
      </c>
      <c r="Q2223" s="4" t="str">
        <f t="shared" si="206"/>
        <v>games</v>
      </c>
      <c r="R2223" s="12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0">
        <f t="shared" si="204"/>
        <v>163</v>
      </c>
      <c r="P2224" s="11">
        <f t="shared" si="205"/>
        <v>27.1</v>
      </c>
      <c r="Q2224" s="4" t="str">
        <f t="shared" si="206"/>
        <v>games</v>
      </c>
      <c r="R2224" s="12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0">
        <f t="shared" si="204"/>
        <v>106</v>
      </c>
      <c r="P2225" s="11">
        <f t="shared" si="205"/>
        <v>206.31</v>
      </c>
      <c r="Q2225" s="4" t="str">
        <f t="shared" si="206"/>
        <v>games</v>
      </c>
      <c r="R2225" s="12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0">
        <f t="shared" si="204"/>
        <v>243</v>
      </c>
      <c r="P2226" s="11">
        <f t="shared" si="205"/>
        <v>82.15</v>
      </c>
      <c r="Q2226" s="4" t="str">
        <f t="shared" si="206"/>
        <v>games</v>
      </c>
      <c r="R2226" s="12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0">
        <f t="shared" si="204"/>
        <v>945</v>
      </c>
      <c r="P2227" s="11">
        <f t="shared" si="205"/>
        <v>164.8</v>
      </c>
      <c r="Q2227" s="4" t="str">
        <f t="shared" si="206"/>
        <v>games</v>
      </c>
      <c r="R2227" s="12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0">
        <f t="shared" si="204"/>
        <v>108</v>
      </c>
      <c r="P2228" s="11">
        <f t="shared" si="205"/>
        <v>60.82</v>
      </c>
      <c r="Q2228" s="4" t="str">
        <f t="shared" si="206"/>
        <v>games</v>
      </c>
      <c r="R2228" s="12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0">
        <f t="shared" si="204"/>
        <v>157</v>
      </c>
      <c r="P2229" s="11">
        <f t="shared" si="205"/>
        <v>67.97</v>
      </c>
      <c r="Q2229" s="4" t="str">
        <f t="shared" si="206"/>
        <v>games</v>
      </c>
      <c r="R2229" s="12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0">
        <f t="shared" si="204"/>
        <v>1174</v>
      </c>
      <c r="P2230" s="11">
        <f t="shared" si="205"/>
        <v>81.56</v>
      </c>
      <c r="Q2230" s="4" t="str">
        <f t="shared" si="206"/>
        <v>games</v>
      </c>
      <c r="R2230" s="12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0">
        <f t="shared" si="204"/>
        <v>171</v>
      </c>
      <c r="P2231" s="11">
        <f t="shared" si="205"/>
        <v>25.43</v>
      </c>
      <c r="Q2231" s="4" t="str">
        <f t="shared" si="206"/>
        <v>games</v>
      </c>
      <c r="R2231" s="12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0">
        <f t="shared" si="204"/>
        <v>126</v>
      </c>
      <c r="P2232" s="11">
        <f t="shared" si="205"/>
        <v>21.5</v>
      </c>
      <c r="Q2232" s="4" t="str">
        <f t="shared" si="206"/>
        <v>games</v>
      </c>
      <c r="R2232" s="1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0">
        <f t="shared" si="204"/>
        <v>1212</v>
      </c>
      <c r="P2233" s="11">
        <f t="shared" si="205"/>
        <v>27.23</v>
      </c>
      <c r="Q2233" s="4" t="str">
        <f t="shared" si="206"/>
        <v>games</v>
      </c>
      <c r="R2233" s="12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0">
        <f t="shared" si="204"/>
        <v>496</v>
      </c>
      <c r="P2234" s="11">
        <f t="shared" si="205"/>
        <v>25.09</v>
      </c>
      <c r="Q2234" s="4" t="str">
        <f t="shared" si="206"/>
        <v>games</v>
      </c>
      <c r="R2234" s="12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0">
        <f t="shared" si="204"/>
        <v>332</v>
      </c>
      <c r="P2235" s="11">
        <f t="shared" si="205"/>
        <v>21.23</v>
      </c>
      <c r="Q2235" s="4" t="str">
        <f t="shared" si="206"/>
        <v>games</v>
      </c>
      <c r="R2235" s="12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0">
        <f t="shared" si="204"/>
        <v>1165</v>
      </c>
      <c r="P2236" s="11">
        <f t="shared" si="205"/>
        <v>41.61</v>
      </c>
      <c r="Q2236" s="4" t="str">
        <f t="shared" si="206"/>
        <v>games</v>
      </c>
      <c r="R2236" s="12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0">
        <f t="shared" si="204"/>
        <v>153</v>
      </c>
      <c r="P2237" s="11">
        <f t="shared" si="205"/>
        <v>135.59</v>
      </c>
      <c r="Q2237" s="4" t="str">
        <f t="shared" si="206"/>
        <v>games</v>
      </c>
      <c r="R2237" s="12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0">
        <f t="shared" si="204"/>
        <v>537</v>
      </c>
      <c r="P2238" s="11">
        <f t="shared" si="205"/>
        <v>22.12</v>
      </c>
      <c r="Q2238" s="4" t="str">
        <f t="shared" si="206"/>
        <v>games</v>
      </c>
      <c r="R2238" s="12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0">
        <f t="shared" si="204"/>
        <v>353</v>
      </c>
      <c r="P2239" s="11">
        <f t="shared" si="205"/>
        <v>64.63</v>
      </c>
      <c r="Q2239" s="4" t="str">
        <f t="shared" si="206"/>
        <v>games</v>
      </c>
      <c r="R2239" s="12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0">
        <f t="shared" si="204"/>
        <v>137</v>
      </c>
      <c r="P2240" s="11">
        <f t="shared" si="205"/>
        <v>69.569999999999993</v>
      </c>
      <c r="Q2240" s="4" t="str">
        <f t="shared" si="206"/>
        <v>games</v>
      </c>
      <c r="R2240" s="12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0">
        <f t="shared" si="204"/>
        <v>128</v>
      </c>
      <c r="P2241" s="11">
        <f t="shared" si="205"/>
        <v>75.13</v>
      </c>
      <c r="Q2241" s="4" t="str">
        <f t="shared" si="206"/>
        <v>games</v>
      </c>
      <c r="R2241" s="12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0">
        <f t="shared" ref="O2242:O2305" si="210">ROUND((E2242/D2242)*100,0)</f>
        <v>271</v>
      </c>
      <c r="P2242" s="11">
        <f t="shared" si="205"/>
        <v>140.97999999999999</v>
      </c>
      <c r="Q2242" s="4" t="str">
        <f t="shared" si="206"/>
        <v>games</v>
      </c>
      <c r="R2242" s="1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0">
        <f t="shared" si="210"/>
        <v>806</v>
      </c>
      <c r="P2243" s="11">
        <f t="shared" ref="P2243:P2306" si="211">IFERROR(ROUND((E2243/L2243),2),0)</f>
        <v>49.47</v>
      </c>
      <c r="Q2243" s="4" t="str">
        <f t="shared" ref="Q2243:Q2306" si="212">MID(N2243,1,FIND("/",N2243,1)-1)</f>
        <v>games</v>
      </c>
      <c r="R2243" s="12" t="str">
        <f t="shared" ref="R2243:R2306" si="213">RIGHT(N2243,(LEN(N2243)-FIND("/",N2243,1)))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0">
        <f t="shared" si="210"/>
        <v>1360</v>
      </c>
      <c r="P2244" s="11">
        <f t="shared" si="211"/>
        <v>53.87</v>
      </c>
      <c r="Q2244" s="4" t="str">
        <f t="shared" si="212"/>
        <v>games</v>
      </c>
      <c r="R2244" s="12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0">
        <f t="shared" si="210"/>
        <v>930250</v>
      </c>
      <c r="P2245" s="11">
        <f t="shared" si="211"/>
        <v>4.57</v>
      </c>
      <c r="Q2245" s="4" t="str">
        <f t="shared" si="212"/>
        <v>games</v>
      </c>
      <c r="R2245" s="12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0">
        <f t="shared" si="210"/>
        <v>377</v>
      </c>
      <c r="P2246" s="11">
        <f t="shared" si="211"/>
        <v>65</v>
      </c>
      <c r="Q2246" s="4" t="str">
        <f t="shared" si="212"/>
        <v>games</v>
      </c>
      <c r="R2246" s="12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0">
        <f t="shared" si="210"/>
        <v>2647</v>
      </c>
      <c r="P2247" s="11">
        <f t="shared" si="211"/>
        <v>53.48</v>
      </c>
      <c r="Q2247" s="4" t="str">
        <f t="shared" si="212"/>
        <v>games</v>
      </c>
      <c r="R2247" s="12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0">
        <f t="shared" si="210"/>
        <v>100</v>
      </c>
      <c r="P2248" s="11">
        <f t="shared" si="211"/>
        <v>43.91</v>
      </c>
      <c r="Q2248" s="4" t="str">
        <f t="shared" si="212"/>
        <v>games</v>
      </c>
      <c r="R2248" s="12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0">
        <f t="shared" si="210"/>
        <v>104</v>
      </c>
      <c r="P2249" s="11">
        <f t="shared" si="211"/>
        <v>50.85</v>
      </c>
      <c r="Q2249" s="4" t="str">
        <f t="shared" si="212"/>
        <v>games</v>
      </c>
      <c r="R2249" s="12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0">
        <f t="shared" si="210"/>
        <v>107</v>
      </c>
      <c r="P2250" s="11">
        <f t="shared" si="211"/>
        <v>58.63</v>
      </c>
      <c r="Q2250" s="4" t="str">
        <f t="shared" si="212"/>
        <v>games</v>
      </c>
      <c r="R2250" s="12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0">
        <f t="shared" si="210"/>
        <v>169</v>
      </c>
      <c r="P2251" s="11">
        <f t="shared" si="211"/>
        <v>32.82</v>
      </c>
      <c r="Q2251" s="4" t="str">
        <f t="shared" si="212"/>
        <v>games</v>
      </c>
      <c r="R2251" s="12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0">
        <f t="shared" si="210"/>
        <v>975</v>
      </c>
      <c r="P2252" s="11">
        <f t="shared" si="211"/>
        <v>426.93</v>
      </c>
      <c r="Q2252" s="4" t="str">
        <f t="shared" si="212"/>
        <v>games</v>
      </c>
      <c r="R2252" s="1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0">
        <f t="shared" si="210"/>
        <v>134</v>
      </c>
      <c r="P2253" s="11">
        <f t="shared" si="211"/>
        <v>23.81</v>
      </c>
      <c r="Q2253" s="4" t="str">
        <f t="shared" si="212"/>
        <v>games</v>
      </c>
      <c r="R2253" s="12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0">
        <f t="shared" si="210"/>
        <v>272</v>
      </c>
      <c r="P2254" s="11">
        <f t="shared" si="211"/>
        <v>98.41</v>
      </c>
      <c r="Q2254" s="4" t="str">
        <f t="shared" si="212"/>
        <v>games</v>
      </c>
      <c r="R2254" s="12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0">
        <f t="shared" si="210"/>
        <v>113</v>
      </c>
      <c r="P2255" s="11">
        <f t="shared" si="211"/>
        <v>107.32</v>
      </c>
      <c r="Q2255" s="4" t="str">
        <f t="shared" si="212"/>
        <v>games</v>
      </c>
      <c r="R2255" s="12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0">
        <f t="shared" si="210"/>
        <v>460</v>
      </c>
      <c r="P2256" s="11">
        <f t="shared" si="211"/>
        <v>11.67</v>
      </c>
      <c r="Q2256" s="4" t="str">
        <f t="shared" si="212"/>
        <v>games</v>
      </c>
      <c r="R2256" s="12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0">
        <f t="shared" si="210"/>
        <v>287</v>
      </c>
      <c r="P2257" s="11">
        <f t="shared" si="211"/>
        <v>41.78</v>
      </c>
      <c r="Q2257" s="4" t="str">
        <f t="shared" si="212"/>
        <v>games</v>
      </c>
      <c r="R2257" s="12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0">
        <f t="shared" si="210"/>
        <v>223</v>
      </c>
      <c r="P2258" s="11">
        <f t="shared" si="211"/>
        <v>21.38</v>
      </c>
      <c r="Q2258" s="4" t="str">
        <f t="shared" si="212"/>
        <v>games</v>
      </c>
      <c r="R2258" s="12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0">
        <f t="shared" si="210"/>
        <v>636</v>
      </c>
      <c r="P2259" s="11">
        <f t="shared" si="211"/>
        <v>94.1</v>
      </c>
      <c r="Q2259" s="4" t="str">
        <f t="shared" si="212"/>
        <v>games</v>
      </c>
      <c r="R2259" s="12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0">
        <f t="shared" si="210"/>
        <v>147</v>
      </c>
      <c r="P2260" s="11">
        <f t="shared" si="211"/>
        <v>15.72</v>
      </c>
      <c r="Q2260" s="4" t="str">
        <f t="shared" si="212"/>
        <v>games</v>
      </c>
      <c r="R2260" s="12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0">
        <f t="shared" si="210"/>
        <v>1867</v>
      </c>
      <c r="P2261" s="11">
        <f t="shared" si="211"/>
        <v>90.64</v>
      </c>
      <c r="Q2261" s="4" t="str">
        <f t="shared" si="212"/>
        <v>games</v>
      </c>
      <c r="R2261" s="12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0">
        <f t="shared" si="210"/>
        <v>327</v>
      </c>
      <c r="P2262" s="11">
        <f t="shared" si="211"/>
        <v>97.3</v>
      </c>
      <c r="Q2262" s="4" t="str">
        <f t="shared" si="212"/>
        <v>games</v>
      </c>
      <c r="R2262" s="1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0">
        <f t="shared" si="210"/>
        <v>780</v>
      </c>
      <c r="P2263" s="11">
        <f t="shared" si="211"/>
        <v>37.119999999999997</v>
      </c>
      <c r="Q2263" s="4" t="str">
        <f t="shared" si="212"/>
        <v>games</v>
      </c>
      <c r="R2263" s="12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0">
        <f t="shared" si="210"/>
        <v>154</v>
      </c>
      <c r="P2264" s="11">
        <f t="shared" si="211"/>
        <v>28.1</v>
      </c>
      <c r="Q2264" s="4" t="str">
        <f t="shared" si="212"/>
        <v>games</v>
      </c>
      <c r="R2264" s="12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0">
        <f t="shared" si="210"/>
        <v>116</v>
      </c>
      <c r="P2265" s="11">
        <f t="shared" si="211"/>
        <v>144.43</v>
      </c>
      <c r="Q2265" s="4" t="str">
        <f t="shared" si="212"/>
        <v>games</v>
      </c>
      <c r="R2265" s="12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0">
        <f t="shared" si="210"/>
        <v>180</v>
      </c>
      <c r="P2266" s="11">
        <f t="shared" si="211"/>
        <v>24.27</v>
      </c>
      <c r="Q2266" s="4" t="str">
        <f t="shared" si="212"/>
        <v>games</v>
      </c>
      <c r="R2266" s="12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0">
        <f t="shared" si="210"/>
        <v>299</v>
      </c>
      <c r="P2267" s="11">
        <f t="shared" si="211"/>
        <v>35.119999999999997</v>
      </c>
      <c r="Q2267" s="4" t="str">
        <f t="shared" si="212"/>
        <v>games</v>
      </c>
      <c r="R2267" s="12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0">
        <f t="shared" si="210"/>
        <v>320</v>
      </c>
      <c r="P2268" s="11">
        <f t="shared" si="211"/>
        <v>24.76</v>
      </c>
      <c r="Q2268" s="4" t="str">
        <f t="shared" si="212"/>
        <v>games</v>
      </c>
      <c r="R2268" s="12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0">
        <f t="shared" si="210"/>
        <v>381</v>
      </c>
      <c r="P2269" s="11">
        <f t="shared" si="211"/>
        <v>188.38</v>
      </c>
      <c r="Q2269" s="4" t="str">
        <f t="shared" si="212"/>
        <v>games</v>
      </c>
      <c r="R2269" s="12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0">
        <f t="shared" si="210"/>
        <v>103</v>
      </c>
      <c r="P2270" s="11">
        <f t="shared" si="211"/>
        <v>148.08000000000001</v>
      </c>
      <c r="Q2270" s="4" t="str">
        <f t="shared" si="212"/>
        <v>games</v>
      </c>
      <c r="R2270" s="12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0">
        <f t="shared" si="210"/>
        <v>1802</v>
      </c>
      <c r="P2271" s="11">
        <f t="shared" si="211"/>
        <v>49.93</v>
      </c>
      <c r="Q2271" s="4" t="str">
        <f t="shared" si="212"/>
        <v>games</v>
      </c>
      <c r="R2271" s="12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0">
        <f t="shared" si="210"/>
        <v>720</v>
      </c>
      <c r="P2272" s="11">
        <f t="shared" si="211"/>
        <v>107.82</v>
      </c>
      <c r="Q2272" s="4" t="str">
        <f t="shared" si="212"/>
        <v>games</v>
      </c>
      <c r="R2272" s="1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0">
        <f t="shared" si="210"/>
        <v>283</v>
      </c>
      <c r="P2273" s="11">
        <f t="shared" si="211"/>
        <v>42.63</v>
      </c>
      <c r="Q2273" s="4" t="str">
        <f t="shared" si="212"/>
        <v>games</v>
      </c>
      <c r="R2273" s="12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0">
        <f t="shared" si="210"/>
        <v>1357</v>
      </c>
      <c r="P2274" s="11">
        <f t="shared" si="211"/>
        <v>14.37</v>
      </c>
      <c r="Q2274" s="4" t="str">
        <f t="shared" si="212"/>
        <v>games</v>
      </c>
      <c r="R2274" s="12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0">
        <f t="shared" si="210"/>
        <v>220</v>
      </c>
      <c r="P2275" s="11">
        <f t="shared" si="211"/>
        <v>37.479999999999997</v>
      </c>
      <c r="Q2275" s="4" t="str">
        <f t="shared" si="212"/>
        <v>games</v>
      </c>
      <c r="R2275" s="12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0">
        <f t="shared" si="210"/>
        <v>120</v>
      </c>
      <c r="P2276" s="11">
        <f t="shared" si="211"/>
        <v>30.2</v>
      </c>
      <c r="Q2276" s="4" t="str">
        <f t="shared" si="212"/>
        <v>games</v>
      </c>
      <c r="R2276" s="12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0">
        <f t="shared" si="210"/>
        <v>408</v>
      </c>
      <c r="P2277" s="11">
        <f t="shared" si="211"/>
        <v>33.549999999999997</v>
      </c>
      <c r="Q2277" s="4" t="str">
        <f t="shared" si="212"/>
        <v>games</v>
      </c>
      <c r="R2277" s="12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0">
        <f t="shared" si="210"/>
        <v>106</v>
      </c>
      <c r="P2278" s="11">
        <f t="shared" si="211"/>
        <v>64.75</v>
      </c>
      <c r="Q2278" s="4" t="str">
        <f t="shared" si="212"/>
        <v>games</v>
      </c>
      <c r="R2278" s="12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0">
        <f t="shared" si="210"/>
        <v>141</v>
      </c>
      <c r="P2279" s="11">
        <f t="shared" si="211"/>
        <v>57.93</v>
      </c>
      <c r="Q2279" s="4" t="str">
        <f t="shared" si="212"/>
        <v>games</v>
      </c>
      <c r="R2279" s="12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0">
        <f t="shared" si="210"/>
        <v>271</v>
      </c>
      <c r="P2280" s="11">
        <f t="shared" si="211"/>
        <v>53.08</v>
      </c>
      <c r="Q2280" s="4" t="str">
        <f t="shared" si="212"/>
        <v>games</v>
      </c>
      <c r="R2280" s="12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0">
        <f t="shared" si="210"/>
        <v>154</v>
      </c>
      <c r="P2281" s="11">
        <f t="shared" si="211"/>
        <v>48.06</v>
      </c>
      <c r="Q2281" s="4" t="str">
        <f t="shared" si="212"/>
        <v>games</v>
      </c>
      <c r="R2281" s="12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0">
        <f t="shared" si="210"/>
        <v>404</v>
      </c>
      <c r="P2282" s="11">
        <f t="shared" si="211"/>
        <v>82.4</v>
      </c>
      <c r="Q2282" s="4" t="str">
        <f t="shared" si="212"/>
        <v>games</v>
      </c>
      <c r="R2282" s="1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0">
        <f t="shared" si="210"/>
        <v>185</v>
      </c>
      <c r="P2283" s="11">
        <f t="shared" si="211"/>
        <v>50.45</v>
      </c>
      <c r="Q2283" s="4" t="str">
        <f t="shared" si="212"/>
        <v>music</v>
      </c>
      <c r="R2283" s="12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0">
        <f t="shared" si="210"/>
        <v>185</v>
      </c>
      <c r="P2284" s="11">
        <f t="shared" si="211"/>
        <v>115.83</v>
      </c>
      <c r="Q2284" s="4" t="str">
        <f t="shared" si="212"/>
        <v>music</v>
      </c>
      <c r="R2284" s="12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0">
        <f t="shared" si="210"/>
        <v>101</v>
      </c>
      <c r="P2285" s="11">
        <f t="shared" si="211"/>
        <v>63.03</v>
      </c>
      <c r="Q2285" s="4" t="str">
        <f t="shared" si="212"/>
        <v>music</v>
      </c>
      <c r="R2285" s="12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0">
        <f t="shared" si="210"/>
        <v>106</v>
      </c>
      <c r="P2286" s="11">
        <f t="shared" si="211"/>
        <v>108.02</v>
      </c>
      <c r="Q2286" s="4" t="str">
        <f t="shared" si="212"/>
        <v>music</v>
      </c>
      <c r="R2286" s="12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0">
        <f t="shared" si="210"/>
        <v>121</v>
      </c>
      <c r="P2287" s="11">
        <f t="shared" si="211"/>
        <v>46.09</v>
      </c>
      <c r="Q2287" s="4" t="str">
        <f t="shared" si="212"/>
        <v>music</v>
      </c>
      <c r="R2287" s="12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0">
        <f t="shared" si="210"/>
        <v>100</v>
      </c>
      <c r="P2288" s="11">
        <f t="shared" si="211"/>
        <v>107.21</v>
      </c>
      <c r="Q2288" s="4" t="str">
        <f t="shared" si="212"/>
        <v>music</v>
      </c>
      <c r="R2288" s="12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0">
        <f t="shared" si="210"/>
        <v>120</v>
      </c>
      <c r="P2289" s="11">
        <f t="shared" si="211"/>
        <v>50.93</v>
      </c>
      <c r="Q2289" s="4" t="str">
        <f t="shared" si="212"/>
        <v>music</v>
      </c>
      <c r="R2289" s="12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0">
        <f t="shared" si="210"/>
        <v>100</v>
      </c>
      <c r="P2290" s="11">
        <f t="shared" si="211"/>
        <v>40.04</v>
      </c>
      <c r="Q2290" s="4" t="str">
        <f t="shared" si="212"/>
        <v>music</v>
      </c>
      <c r="R2290" s="12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0">
        <f t="shared" si="210"/>
        <v>107</v>
      </c>
      <c r="P2291" s="11">
        <f t="shared" si="211"/>
        <v>64.44</v>
      </c>
      <c r="Q2291" s="4" t="str">
        <f t="shared" si="212"/>
        <v>music</v>
      </c>
      <c r="R2291" s="12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0">
        <f t="shared" si="210"/>
        <v>104</v>
      </c>
      <c r="P2292" s="11">
        <f t="shared" si="211"/>
        <v>53.83</v>
      </c>
      <c r="Q2292" s="4" t="str">
        <f t="shared" si="212"/>
        <v>music</v>
      </c>
      <c r="R2292" s="1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0">
        <f t="shared" si="210"/>
        <v>173</v>
      </c>
      <c r="P2293" s="11">
        <f t="shared" si="211"/>
        <v>100.47</v>
      </c>
      <c r="Q2293" s="4" t="str">
        <f t="shared" si="212"/>
        <v>music</v>
      </c>
      <c r="R2293" s="12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0">
        <f t="shared" si="210"/>
        <v>107</v>
      </c>
      <c r="P2294" s="11">
        <f t="shared" si="211"/>
        <v>46.63</v>
      </c>
      <c r="Q2294" s="4" t="str">
        <f t="shared" si="212"/>
        <v>music</v>
      </c>
      <c r="R2294" s="12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0">
        <f t="shared" si="210"/>
        <v>108</v>
      </c>
      <c r="P2295" s="11">
        <f t="shared" si="211"/>
        <v>34.07</v>
      </c>
      <c r="Q2295" s="4" t="str">
        <f t="shared" si="212"/>
        <v>music</v>
      </c>
      <c r="R2295" s="12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0">
        <f t="shared" si="210"/>
        <v>146</v>
      </c>
      <c r="P2296" s="11">
        <f t="shared" si="211"/>
        <v>65.209999999999994</v>
      </c>
      <c r="Q2296" s="4" t="str">
        <f t="shared" si="212"/>
        <v>music</v>
      </c>
      <c r="R2296" s="12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0">
        <f t="shared" si="210"/>
        <v>125</v>
      </c>
      <c r="P2297" s="11">
        <f t="shared" si="211"/>
        <v>44.21</v>
      </c>
      <c r="Q2297" s="4" t="str">
        <f t="shared" si="212"/>
        <v>music</v>
      </c>
      <c r="R2297" s="12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0">
        <f t="shared" si="210"/>
        <v>149</v>
      </c>
      <c r="P2298" s="11">
        <f t="shared" si="211"/>
        <v>71.97</v>
      </c>
      <c r="Q2298" s="4" t="str">
        <f t="shared" si="212"/>
        <v>music</v>
      </c>
      <c r="R2298" s="12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0">
        <f t="shared" si="210"/>
        <v>101</v>
      </c>
      <c r="P2299" s="11">
        <f t="shared" si="211"/>
        <v>52.95</v>
      </c>
      <c r="Q2299" s="4" t="str">
        <f t="shared" si="212"/>
        <v>music</v>
      </c>
      <c r="R2299" s="12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0">
        <f t="shared" si="210"/>
        <v>105</v>
      </c>
      <c r="P2300" s="11">
        <f t="shared" si="211"/>
        <v>109.45</v>
      </c>
      <c r="Q2300" s="4" t="str">
        <f t="shared" si="212"/>
        <v>music</v>
      </c>
      <c r="R2300" s="12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0">
        <f t="shared" si="210"/>
        <v>350</v>
      </c>
      <c r="P2301" s="11">
        <f t="shared" si="211"/>
        <v>75.040000000000006</v>
      </c>
      <c r="Q2301" s="4" t="str">
        <f t="shared" si="212"/>
        <v>music</v>
      </c>
      <c r="R2301" s="12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0">
        <f t="shared" si="210"/>
        <v>101</v>
      </c>
      <c r="P2302" s="11">
        <f t="shared" si="211"/>
        <v>115.71</v>
      </c>
      <c r="Q2302" s="4" t="str">
        <f t="shared" si="212"/>
        <v>music</v>
      </c>
      <c r="R2302" s="1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0">
        <f t="shared" si="210"/>
        <v>134</v>
      </c>
      <c r="P2303" s="11">
        <f t="shared" si="211"/>
        <v>31.66</v>
      </c>
      <c r="Q2303" s="4" t="str">
        <f t="shared" si="212"/>
        <v>music</v>
      </c>
      <c r="R2303" s="12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0">
        <f t="shared" si="210"/>
        <v>171</v>
      </c>
      <c r="P2304" s="11">
        <f t="shared" si="211"/>
        <v>46.18</v>
      </c>
      <c r="Q2304" s="4" t="str">
        <f t="shared" si="212"/>
        <v>music</v>
      </c>
      <c r="R2304" s="12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0">
        <f t="shared" si="210"/>
        <v>109</v>
      </c>
      <c r="P2305" s="11">
        <f t="shared" si="211"/>
        <v>68.48</v>
      </c>
      <c r="Q2305" s="4" t="str">
        <f t="shared" si="212"/>
        <v>music</v>
      </c>
      <c r="R2305" s="12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0">
        <f t="shared" ref="O2306:O2369" si="216">ROUND((E2306/D2306)*100,0)</f>
        <v>101</v>
      </c>
      <c r="P2306" s="11">
        <f t="shared" si="211"/>
        <v>53.47</v>
      </c>
      <c r="Q2306" s="4" t="str">
        <f t="shared" si="212"/>
        <v>music</v>
      </c>
      <c r="R2306" s="12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0">
        <f t="shared" si="216"/>
        <v>101</v>
      </c>
      <c r="P2307" s="11">
        <f t="shared" ref="P2307:P2370" si="217">IFERROR(ROUND((E2307/L2307),2),0)</f>
        <v>109.11</v>
      </c>
      <c r="Q2307" s="4" t="str">
        <f t="shared" ref="Q2307:Q2370" si="218">MID(N2307,1,FIND("/",N2307,1)-1)</f>
        <v>music</v>
      </c>
      <c r="R2307" s="12" t="str">
        <f t="shared" ref="R2307:R2370" si="219">RIGHT(N2307,(LEN(N2307)-FIND("/",N2307,1)))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0">
        <f t="shared" si="216"/>
        <v>107</v>
      </c>
      <c r="P2308" s="11">
        <f t="shared" si="217"/>
        <v>51.19</v>
      </c>
      <c r="Q2308" s="4" t="str">
        <f t="shared" si="218"/>
        <v>music</v>
      </c>
      <c r="R2308" s="12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0">
        <f t="shared" si="216"/>
        <v>107</v>
      </c>
      <c r="P2309" s="11">
        <f t="shared" si="217"/>
        <v>27.94</v>
      </c>
      <c r="Q2309" s="4" t="str">
        <f t="shared" si="218"/>
        <v>music</v>
      </c>
      <c r="R2309" s="12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0">
        <f t="shared" si="216"/>
        <v>101</v>
      </c>
      <c r="P2310" s="11">
        <f t="shared" si="217"/>
        <v>82.5</v>
      </c>
      <c r="Q2310" s="4" t="str">
        <f t="shared" si="218"/>
        <v>music</v>
      </c>
      <c r="R2310" s="12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0">
        <f t="shared" si="216"/>
        <v>107</v>
      </c>
      <c r="P2311" s="11">
        <f t="shared" si="217"/>
        <v>59.82</v>
      </c>
      <c r="Q2311" s="4" t="str">
        <f t="shared" si="218"/>
        <v>music</v>
      </c>
      <c r="R2311" s="12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0">
        <f t="shared" si="216"/>
        <v>429</v>
      </c>
      <c r="P2312" s="11">
        <f t="shared" si="217"/>
        <v>64.819999999999993</v>
      </c>
      <c r="Q2312" s="4" t="str">
        <f t="shared" si="218"/>
        <v>music</v>
      </c>
      <c r="R2312" s="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0">
        <f t="shared" si="216"/>
        <v>104</v>
      </c>
      <c r="P2313" s="11">
        <f t="shared" si="217"/>
        <v>90.1</v>
      </c>
      <c r="Q2313" s="4" t="str">
        <f t="shared" si="218"/>
        <v>music</v>
      </c>
      <c r="R2313" s="12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0">
        <f t="shared" si="216"/>
        <v>108</v>
      </c>
      <c r="P2314" s="11">
        <f t="shared" si="217"/>
        <v>40.96</v>
      </c>
      <c r="Q2314" s="4" t="str">
        <f t="shared" si="218"/>
        <v>music</v>
      </c>
      <c r="R2314" s="12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0">
        <f t="shared" si="216"/>
        <v>176</v>
      </c>
      <c r="P2315" s="11">
        <f t="shared" si="217"/>
        <v>56</v>
      </c>
      <c r="Q2315" s="4" t="str">
        <f t="shared" si="218"/>
        <v>music</v>
      </c>
      <c r="R2315" s="12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0">
        <f t="shared" si="216"/>
        <v>157</v>
      </c>
      <c r="P2316" s="11">
        <f t="shared" si="217"/>
        <v>37.67</v>
      </c>
      <c r="Q2316" s="4" t="str">
        <f t="shared" si="218"/>
        <v>music</v>
      </c>
      <c r="R2316" s="12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0">
        <f t="shared" si="216"/>
        <v>103</v>
      </c>
      <c r="P2317" s="11">
        <f t="shared" si="217"/>
        <v>40.08</v>
      </c>
      <c r="Q2317" s="4" t="str">
        <f t="shared" si="218"/>
        <v>music</v>
      </c>
      <c r="R2317" s="12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0">
        <f t="shared" si="216"/>
        <v>104</v>
      </c>
      <c r="P2318" s="11">
        <f t="shared" si="217"/>
        <v>78.03</v>
      </c>
      <c r="Q2318" s="4" t="str">
        <f t="shared" si="218"/>
        <v>music</v>
      </c>
      <c r="R2318" s="12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0">
        <f t="shared" si="216"/>
        <v>104</v>
      </c>
      <c r="P2319" s="11">
        <f t="shared" si="217"/>
        <v>18.91</v>
      </c>
      <c r="Q2319" s="4" t="str">
        <f t="shared" si="218"/>
        <v>music</v>
      </c>
      <c r="R2319" s="12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0">
        <f t="shared" si="216"/>
        <v>121</v>
      </c>
      <c r="P2320" s="11">
        <f t="shared" si="217"/>
        <v>37.130000000000003</v>
      </c>
      <c r="Q2320" s="4" t="str">
        <f t="shared" si="218"/>
        <v>music</v>
      </c>
      <c r="R2320" s="12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0">
        <f t="shared" si="216"/>
        <v>108</v>
      </c>
      <c r="P2321" s="11">
        <f t="shared" si="217"/>
        <v>41.96</v>
      </c>
      <c r="Q2321" s="4" t="str">
        <f t="shared" si="218"/>
        <v>music</v>
      </c>
      <c r="R2321" s="12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0">
        <f t="shared" si="216"/>
        <v>109</v>
      </c>
      <c r="P2322" s="11">
        <f t="shared" si="217"/>
        <v>61.04</v>
      </c>
      <c r="Q2322" s="4" t="str">
        <f t="shared" si="218"/>
        <v>music</v>
      </c>
      <c r="R2322" s="1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0">
        <f t="shared" si="216"/>
        <v>39</v>
      </c>
      <c r="P2323" s="11">
        <f t="shared" si="217"/>
        <v>64.53</v>
      </c>
      <c r="Q2323" s="4" t="str">
        <f t="shared" si="218"/>
        <v>food</v>
      </c>
      <c r="R2323" s="12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0">
        <f t="shared" si="216"/>
        <v>3</v>
      </c>
      <c r="P2324" s="11">
        <f t="shared" si="217"/>
        <v>21.25</v>
      </c>
      <c r="Q2324" s="4" t="str">
        <f t="shared" si="218"/>
        <v>food</v>
      </c>
      <c r="R2324" s="12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0">
        <f t="shared" si="216"/>
        <v>48</v>
      </c>
      <c r="P2325" s="11">
        <f t="shared" si="217"/>
        <v>30</v>
      </c>
      <c r="Q2325" s="4" t="str">
        <f t="shared" si="218"/>
        <v>food</v>
      </c>
      <c r="R2325" s="12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0">
        <f t="shared" si="216"/>
        <v>21</v>
      </c>
      <c r="P2326" s="11">
        <f t="shared" si="217"/>
        <v>25.49</v>
      </c>
      <c r="Q2326" s="4" t="str">
        <f t="shared" si="218"/>
        <v>food</v>
      </c>
      <c r="R2326" s="12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0">
        <f t="shared" si="216"/>
        <v>8</v>
      </c>
      <c r="P2327" s="11">
        <f t="shared" si="217"/>
        <v>11.43</v>
      </c>
      <c r="Q2327" s="4" t="str">
        <f t="shared" si="218"/>
        <v>food</v>
      </c>
      <c r="R2327" s="12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0">
        <f t="shared" si="216"/>
        <v>1</v>
      </c>
      <c r="P2328" s="11">
        <f t="shared" si="217"/>
        <v>108</v>
      </c>
      <c r="Q2328" s="4" t="str">
        <f t="shared" si="218"/>
        <v>food</v>
      </c>
      <c r="R2328" s="12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0">
        <f t="shared" si="216"/>
        <v>526</v>
      </c>
      <c r="P2329" s="11">
        <f t="shared" si="217"/>
        <v>54.88</v>
      </c>
      <c r="Q2329" s="4" t="str">
        <f t="shared" si="218"/>
        <v>food</v>
      </c>
      <c r="R2329" s="12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0">
        <f t="shared" si="216"/>
        <v>254</v>
      </c>
      <c r="P2330" s="11">
        <f t="shared" si="217"/>
        <v>47.38</v>
      </c>
      <c r="Q2330" s="4" t="str">
        <f t="shared" si="218"/>
        <v>food</v>
      </c>
      <c r="R2330" s="12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0">
        <f t="shared" si="216"/>
        <v>106</v>
      </c>
      <c r="P2331" s="11">
        <f t="shared" si="217"/>
        <v>211.84</v>
      </c>
      <c r="Q2331" s="4" t="str">
        <f t="shared" si="218"/>
        <v>food</v>
      </c>
      <c r="R2331" s="12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0">
        <f t="shared" si="216"/>
        <v>102</v>
      </c>
      <c r="P2332" s="11">
        <f t="shared" si="217"/>
        <v>219.93</v>
      </c>
      <c r="Q2332" s="4" t="str">
        <f t="shared" si="218"/>
        <v>food</v>
      </c>
      <c r="R2332" s="1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0">
        <f t="shared" si="216"/>
        <v>144</v>
      </c>
      <c r="P2333" s="11">
        <f t="shared" si="217"/>
        <v>40.799999999999997</v>
      </c>
      <c r="Q2333" s="4" t="str">
        <f t="shared" si="218"/>
        <v>food</v>
      </c>
      <c r="R2333" s="12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0">
        <f t="shared" si="216"/>
        <v>106</v>
      </c>
      <c r="P2334" s="11">
        <f t="shared" si="217"/>
        <v>75.5</v>
      </c>
      <c r="Q2334" s="4" t="str">
        <f t="shared" si="218"/>
        <v>food</v>
      </c>
      <c r="R2334" s="12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0">
        <f t="shared" si="216"/>
        <v>212</v>
      </c>
      <c r="P2335" s="11">
        <f t="shared" si="217"/>
        <v>13.54</v>
      </c>
      <c r="Q2335" s="4" t="str">
        <f t="shared" si="218"/>
        <v>food</v>
      </c>
      <c r="R2335" s="12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0">
        <f t="shared" si="216"/>
        <v>102</v>
      </c>
      <c r="P2336" s="11">
        <f t="shared" si="217"/>
        <v>60.87</v>
      </c>
      <c r="Q2336" s="4" t="str">
        <f t="shared" si="218"/>
        <v>food</v>
      </c>
      <c r="R2336" s="12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0">
        <f t="shared" si="216"/>
        <v>102</v>
      </c>
      <c r="P2337" s="11">
        <f t="shared" si="217"/>
        <v>115.69</v>
      </c>
      <c r="Q2337" s="4" t="str">
        <f t="shared" si="218"/>
        <v>food</v>
      </c>
      <c r="R2337" s="12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0">
        <f t="shared" si="216"/>
        <v>521</v>
      </c>
      <c r="P2338" s="11">
        <f t="shared" si="217"/>
        <v>48.1</v>
      </c>
      <c r="Q2338" s="4" t="str">
        <f t="shared" si="218"/>
        <v>food</v>
      </c>
      <c r="R2338" s="12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0">
        <f t="shared" si="216"/>
        <v>111</v>
      </c>
      <c r="P2339" s="11">
        <f t="shared" si="217"/>
        <v>74.180000000000007</v>
      </c>
      <c r="Q2339" s="4" t="str">
        <f t="shared" si="218"/>
        <v>food</v>
      </c>
      <c r="R2339" s="12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0">
        <f t="shared" si="216"/>
        <v>101</v>
      </c>
      <c r="P2340" s="11">
        <f t="shared" si="217"/>
        <v>123.35</v>
      </c>
      <c r="Q2340" s="4" t="str">
        <f t="shared" si="218"/>
        <v>food</v>
      </c>
      <c r="R2340" s="12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0">
        <f t="shared" si="216"/>
        <v>294</v>
      </c>
      <c r="P2341" s="11">
        <f t="shared" si="217"/>
        <v>66.62</v>
      </c>
      <c r="Q2341" s="4" t="str">
        <f t="shared" si="218"/>
        <v>food</v>
      </c>
      <c r="R2341" s="12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0">
        <f t="shared" si="216"/>
        <v>106</v>
      </c>
      <c r="P2342" s="11">
        <f t="shared" si="217"/>
        <v>104.99</v>
      </c>
      <c r="Q2342" s="4" t="str">
        <f t="shared" si="218"/>
        <v>food</v>
      </c>
      <c r="R2342" s="1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0">
        <f t="shared" si="216"/>
        <v>0</v>
      </c>
      <c r="P2343" s="11">
        <f t="shared" si="217"/>
        <v>0</v>
      </c>
      <c r="Q2343" s="4" t="str">
        <f t="shared" si="218"/>
        <v>technology</v>
      </c>
      <c r="R2343" s="12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0">
        <f t="shared" si="216"/>
        <v>0</v>
      </c>
      <c r="P2344" s="11">
        <f t="shared" si="217"/>
        <v>0</v>
      </c>
      <c r="Q2344" s="4" t="str">
        <f t="shared" si="218"/>
        <v>technology</v>
      </c>
      <c r="R2344" s="12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0">
        <f t="shared" si="216"/>
        <v>3</v>
      </c>
      <c r="P2345" s="11">
        <f t="shared" si="217"/>
        <v>300</v>
      </c>
      <c r="Q2345" s="4" t="str">
        <f t="shared" si="218"/>
        <v>technology</v>
      </c>
      <c r="R2345" s="12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0">
        <f t="shared" si="216"/>
        <v>0</v>
      </c>
      <c r="P2346" s="11">
        <f t="shared" si="217"/>
        <v>1</v>
      </c>
      <c r="Q2346" s="4" t="str">
        <f t="shared" si="218"/>
        <v>technology</v>
      </c>
      <c r="R2346" s="12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0">
        <f t="shared" si="216"/>
        <v>0</v>
      </c>
      <c r="P2347" s="11">
        <f t="shared" si="217"/>
        <v>0</v>
      </c>
      <c r="Q2347" s="4" t="str">
        <f t="shared" si="218"/>
        <v>technology</v>
      </c>
      <c r="R2347" s="12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0">
        <f t="shared" si="216"/>
        <v>0</v>
      </c>
      <c r="P2348" s="11">
        <f t="shared" si="217"/>
        <v>13</v>
      </c>
      <c r="Q2348" s="4" t="str">
        <f t="shared" si="218"/>
        <v>technology</v>
      </c>
      <c r="R2348" s="12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0">
        <f t="shared" si="216"/>
        <v>2</v>
      </c>
      <c r="P2349" s="11">
        <f t="shared" si="217"/>
        <v>15</v>
      </c>
      <c r="Q2349" s="4" t="str">
        <f t="shared" si="218"/>
        <v>technology</v>
      </c>
      <c r="R2349" s="12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0">
        <f t="shared" si="216"/>
        <v>0</v>
      </c>
      <c r="P2350" s="11">
        <f t="shared" si="217"/>
        <v>54</v>
      </c>
      <c r="Q2350" s="4" t="str">
        <f t="shared" si="218"/>
        <v>technology</v>
      </c>
      <c r="R2350" s="12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0">
        <f t="shared" si="216"/>
        <v>0</v>
      </c>
      <c r="P2351" s="11">
        <f t="shared" si="217"/>
        <v>0</v>
      </c>
      <c r="Q2351" s="4" t="str">
        <f t="shared" si="218"/>
        <v>technology</v>
      </c>
      <c r="R2351" s="12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0">
        <f t="shared" si="216"/>
        <v>0</v>
      </c>
      <c r="P2352" s="11">
        <f t="shared" si="217"/>
        <v>0</v>
      </c>
      <c r="Q2352" s="4" t="str">
        <f t="shared" si="218"/>
        <v>technology</v>
      </c>
      <c r="R2352" s="1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0">
        <f t="shared" si="216"/>
        <v>1</v>
      </c>
      <c r="P2353" s="11">
        <f t="shared" si="217"/>
        <v>15.43</v>
      </c>
      <c r="Q2353" s="4" t="str">
        <f t="shared" si="218"/>
        <v>technology</v>
      </c>
      <c r="R2353" s="12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0">
        <f t="shared" si="216"/>
        <v>0</v>
      </c>
      <c r="P2354" s="11">
        <f t="shared" si="217"/>
        <v>0</v>
      </c>
      <c r="Q2354" s="4" t="str">
        <f t="shared" si="218"/>
        <v>technology</v>
      </c>
      <c r="R2354" s="12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0">
        <f t="shared" si="216"/>
        <v>0</v>
      </c>
      <c r="P2355" s="11">
        <f t="shared" si="217"/>
        <v>0</v>
      </c>
      <c r="Q2355" s="4" t="str">
        <f t="shared" si="218"/>
        <v>technology</v>
      </c>
      <c r="R2355" s="12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0">
        <f t="shared" si="216"/>
        <v>0</v>
      </c>
      <c r="P2356" s="11">
        <f t="shared" si="217"/>
        <v>25</v>
      </c>
      <c r="Q2356" s="4" t="str">
        <f t="shared" si="218"/>
        <v>technology</v>
      </c>
      <c r="R2356" s="12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0">
        <f t="shared" si="216"/>
        <v>1</v>
      </c>
      <c r="P2357" s="11">
        <f t="shared" si="217"/>
        <v>27.5</v>
      </c>
      <c r="Q2357" s="4" t="str">
        <f t="shared" si="218"/>
        <v>technology</v>
      </c>
      <c r="R2357" s="12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0">
        <f t="shared" si="216"/>
        <v>0</v>
      </c>
      <c r="P2358" s="11">
        <f t="shared" si="217"/>
        <v>0</v>
      </c>
      <c r="Q2358" s="4" t="str">
        <f t="shared" si="218"/>
        <v>technology</v>
      </c>
      <c r="R2358" s="12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0">
        <f t="shared" si="216"/>
        <v>0</v>
      </c>
      <c r="P2359" s="11">
        <f t="shared" si="217"/>
        <v>0</v>
      </c>
      <c r="Q2359" s="4" t="str">
        <f t="shared" si="218"/>
        <v>technology</v>
      </c>
      <c r="R2359" s="12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0">
        <f t="shared" si="216"/>
        <v>0</v>
      </c>
      <c r="P2360" s="11">
        <f t="shared" si="217"/>
        <v>0</v>
      </c>
      <c r="Q2360" s="4" t="str">
        <f t="shared" si="218"/>
        <v>technology</v>
      </c>
      <c r="R2360" s="12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0">
        <f t="shared" si="216"/>
        <v>15</v>
      </c>
      <c r="P2361" s="11">
        <f t="shared" si="217"/>
        <v>367</v>
      </c>
      <c r="Q2361" s="4" t="str">
        <f t="shared" si="218"/>
        <v>technology</v>
      </c>
      <c r="R2361" s="12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0">
        <f t="shared" si="216"/>
        <v>0</v>
      </c>
      <c r="P2362" s="11">
        <f t="shared" si="217"/>
        <v>2</v>
      </c>
      <c r="Q2362" s="4" t="str">
        <f t="shared" si="218"/>
        <v>technology</v>
      </c>
      <c r="R2362" s="1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0">
        <f t="shared" si="216"/>
        <v>0</v>
      </c>
      <c r="P2363" s="11">
        <f t="shared" si="217"/>
        <v>0</v>
      </c>
      <c r="Q2363" s="4" t="str">
        <f t="shared" si="218"/>
        <v>technology</v>
      </c>
      <c r="R2363" s="12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0">
        <f t="shared" si="216"/>
        <v>29</v>
      </c>
      <c r="P2364" s="11">
        <f t="shared" si="217"/>
        <v>60</v>
      </c>
      <c r="Q2364" s="4" t="str">
        <f t="shared" si="218"/>
        <v>technology</v>
      </c>
      <c r="R2364" s="12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0">
        <f t="shared" si="216"/>
        <v>0</v>
      </c>
      <c r="P2365" s="11">
        <f t="shared" si="217"/>
        <v>0</v>
      </c>
      <c r="Q2365" s="4" t="str">
        <f t="shared" si="218"/>
        <v>technology</v>
      </c>
      <c r="R2365" s="12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0">
        <f t="shared" si="216"/>
        <v>0</v>
      </c>
      <c r="P2366" s="11">
        <f t="shared" si="217"/>
        <v>0</v>
      </c>
      <c r="Q2366" s="4" t="str">
        <f t="shared" si="218"/>
        <v>technology</v>
      </c>
      <c r="R2366" s="12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0">
        <f t="shared" si="216"/>
        <v>0</v>
      </c>
      <c r="P2367" s="11">
        <f t="shared" si="217"/>
        <v>0</v>
      </c>
      <c r="Q2367" s="4" t="str">
        <f t="shared" si="218"/>
        <v>technology</v>
      </c>
      <c r="R2367" s="12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0">
        <f t="shared" si="216"/>
        <v>11</v>
      </c>
      <c r="P2368" s="11">
        <f t="shared" si="217"/>
        <v>97.41</v>
      </c>
      <c r="Q2368" s="4" t="str">
        <f t="shared" si="218"/>
        <v>technology</v>
      </c>
      <c r="R2368" s="12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0">
        <f t="shared" si="216"/>
        <v>1</v>
      </c>
      <c r="P2369" s="11">
        <f t="shared" si="217"/>
        <v>47.86</v>
      </c>
      <c r="Q2369" s="4" t="str">
        <f t="shared" si="218"/>
        <v>technology</v>
      </c>
      <c r="R2369" s="12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0">
        <f t="shared" ref="O2370:O2433" si="222">ROUND((E2370/D2370)*100,0)</f>
        <v>0</v>
      </c>
      <c r="P2370" s="11">
        <f t="shared" si="217"/>
        <v>50</v>
      </c>
      <c r="Q2370" s="4" t="str">
        <f t="shared" si="218"/>
        <v>technology</v>
      </c>
      <c r="R2370" s="12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0">
        <f t="shared" si="222"/>
        <v>0</v>
      </c>
      <c r="P2371" s="11">
        <f t="shared" ref="P2371:P2434" si="223">IFERROR(ROUND((E2371/L2371),2),0)</f>
        <v>0</v>
      </c>
      <c r="Q2371" s="4" t="str">
        <f t="shared" ref="Q2371:Q2434" si="224">MID(N2371,1,FIND("/",N2371,1)-1)</f>
        <v>technology</v>
      </c>
      <c r="R2371" s="12" t="str">
        <f t="shared" ref="R2371:R2434" si="225">RIGHT(N2371,(LEN(N2371)-FIND("/",N2371,1)))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0">
        <f t="shared" si="222"/>
        <v>0</v>
      </c>
      <c r="P2372" s="11">
        <f t="shared" si="223"/>
        <v>20.5</v>
      </c>
      <c r="Q2372" s="4" t="str">
        <f t="shared" si="224"/>
        <v>technology</v>
      </c>
      <c r="R2372" s="1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0">
        <f t="shared" si="222"/>
        <v>0</v>
      </c>
      <c r="P2373" s="11">
        <f t="shared" si="223"/>
        <v>0</v>
      </c>
      <c r="Q2373" s="4" t="str">
        <f t="shared" si="224"/>
        <v>technology</v>
      </c>
      <c r="R2373" s="12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0">
        <f t="shared" si="222"/>
        <v>3</v>
      </c>
      <c r="P2374" s="11">
        <f t="shared" si="223"/>
        <v>30</v>
      </c>
      <c r="Q2374" s="4" t="str">
        <f t="shared" si="224"/>
        <v>technology</v>
      </c>
      <c r="R2374" s="12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0">
        <f t="shared" si="222"/>
        <v>0</v>
      </c>
      <c r="P2375" s="11">
        <f t="shared" si="223"/>
        <v>50</v>
      </c>
      <c r="Q2375" s="4" t="str">
        <f t="shared" si="224"/>
        <v>technology</v>
      </c>
      <c r="R2375" s="12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0">
        <f t="shared" si="222"/>
        <v>0</v>
      </c>
      <c r="P2376" s="11">
        <f t="shared" si="223"/>
        <v>10</v>
      </c>
      <c r="Q2376" s="4" t="str">
        <f t="shared" si="224"/>
        <v>technology</v>
      </c>
      <c r="R2376" s="12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0">
        <f t="shared" si="222"/>
        <v>0</v>
      </c>
      <c r="P2377" s="11">
        <f t="shared" si="223"/>
        <v>0</v>
      </c>
      <c r="Q2377" s="4" t="str">
        <f t="shared" si="224"/>
        <v>technology</v>
      </c>
      <c r="R2377" s="12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0">
        <f t="shared" si="222"/>
        <v>11</v>
      </c>
      <c r="P2378" s="11">
        <f t="shared" si="223"/>
        <v>81.58</v>
      </c>
      <c r="Q2378" s="4" t="str">
        <f t="shared" si="224"/>
        <v>technology</v>
      </c>
      <c r="R2378" s="12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0">
        <f t="shared" si="222"/>
        <v>0</v>
      </c>
      <c r="P2379" s="11">
        <f t="shared" si="223"/>
        <v>0</v>
      </c>
      <c r="Q2379" s="4" t="str">
        <f t="shared" si="224"/>
        <v>technology</v>
      </c>
      <c r="R2379" s="12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0">
        <f t="shared" si="222"/>
        <v>0</v>
      </c>
      <c r="P2380" s="11">
        <f t="shared" si="223"/>
        <v>0</v>
      </c>
      <c r="Q2380" s="4" t="str">
        <f t="shared" si="224"/>
        <v>technology</v>
      </c>
      <c r="R2380" s="12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0">
        <f t="shared" si="222"/>
        <v>0</v>
      </c>
      <c r="P2381" s="11">
        <f t="shared" si="223"/>
        <v>0</v>
      </c>
      <c r="Q2381" s="4" t="str">
        <f t="shared" si="224"/>
        <v>technology</v>
      </c>
      <c r="R2381" s="12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0">
        <f t="shared" si="222"/>
        <v>0</v>
      </c>
      <c r="P2382" s="11">
        <f t="shared" si="223"/>
        <v>18.329999999999998</v>
      </c>
      <c r="Q2382" s="4" t="str">
        <f t="shared" si="224"/>
        <v>technology</v>
      </c>
      <c r="R2382" s="1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0">
        <f t="shared" si="222"/>
        <v>2</v>
      </c>
      <c r="P2383" s="11">
        <f t="shared" si="223"/>
        <v>224.43</v>
      </c>
      <c r="Q2383" s="4" t="str">
        <f t="shared" si="224"/>
        <v>technology</v>
      </c>
      <c r="R2383" s="12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0">
        <f t="shared" si="222"/>
        <v>3</v>
      </c>
      <c r="P2384" s="11">
        <f t="shared" si="223"/>
        <v>37.5</v>
      </c>
      <c r="Q2384" s="4" t="str">
        <f t="shared" si="224"/>
        <v>technology</v>
      </c>
      <c r="R2384" s="12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0">
        <f t="shared" si="222"/>
        <v>4</v>
      </c>
      <c r="P2385" s="11">
        <f t="shared" si="223"/>
        <v>145</v>
      </c>
      <c r="Q2385" s="4" t="str">
        <f t="shared" si="224"/>
        <v>technology</v>
      </c>
      <c r="R2385" s="12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0">
        <f t="shared" si="222"/>
        <v>1</v>
      </c>
      <c r="P2386" s="11">
        <f t="shared" si="223"/>
        <v>1</v>
      </c>
      <c r="Q2386" s="4" t="str">
        <f t="shared" si="224"/>
        <v>technology</v>
      </c>
      <c r="R2386" s="12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0">
        <f t="shared" si="222"/>
        <v>1</v>
      </c>
      <c r="P2387" s="11">
        <f t="shared" si="223"/>
        <v>112.57</v>
      </c>
      <c r="Q2387" s="4" t="str">
        <f t="shared" si="224"/>
        <v>technology</v>
      </c>
      <c r="R2387" s="12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0">
        <f t="shared" si="222"/>
        <v>0</v>
      </c>
      <c r="P2388" s="11">
        <f t="shared" si="223"/>
        <v>0</v>
      </c>
      <c r="Q2388" s="4" t="str">
        <f t="shared" si="224"/>
        <v>technology</v>
      </c>
      <c r="R2388" s="12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0">
        <f t="shared" si="222"/>
        <v>1</v>
      </c>
      <c r="P2389" s="11">
        <f t="shared" si="223"/>
        <v>342</v>
      </c>
      <c r="Q2389" s="4" t="str">
        <f t="shared" si="224"/>
        <v>technology</v>
      </c>
      <c r="R2389" s="12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0">
        <f t="shared" si="222"/>
        <v>1</v>
      </c>
      <c r="P2390" s="11">
        <f t="shared" si="223"/>
        <v>57.88</v>
      </c>
      <c r="Q2390" s="4" t="str">
        <f t="shared" si="224"/>
        <v>technology</v>
      </c>
      <c r="R2390" s="12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0">
        <f t="shared" si="222"/>
        <v>0</v>
      </c>
      <c r="P2391" s="11">
        <f t="shared" si="223"/>
        <v>30</v>
      </c>
      <c r="Q2391" s="4" t="str">
        <f t="shared" si="224"/>
        <v>technology</v>
      </c>
      <c r="R2391" s="12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0">
        <f t="shared" si="222"/>
        <v>0</v>
      </c>
      <c r="P2392" s="11">
        <f t="shared" si="223"/>
        <v>0</v>
      </c>
      <c r="Q2392" s="4" t="str">
        <f t="shared" si="224"/>
        <v>technology</v>
      </c>
      <c r="R2392" s="1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0">
        <f t="shared" si="222"/>
        <v>0</v>
      </c>
      <c r="P2393" s="11">
        <f t="shared" si="223"/>
        <v>25</v>
      </c>
      <c r="Q2393" s="4" t="str">
        <f t="shared" si="224"/>
        <v>technology</v>
      </c>
      <c r="R2393" s="12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0">
        <f t="shared" si="222"/>
        <v>0</v>
      </c>
      <c r="P2394" s="11">
        <f t="shared" si="223"/>
        <v>0</v>
      </c>
      <c r="Q2394" s="4" t="str">
        <f t="shared" si="224"/>
        <v>technology</v>
      </c>
      <c r="R2394" s="12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0">
        <f t="shared" si="222"/>
        <v>0</v>
      </c>
      <c r="P2395" s="11">
        <f t="shared" si="223"/>
        <v>50</v>
      </c>
      <c r="Q2395" s="4" t="str">
        <f t="shared" si="224"/>
        <v>technology</v>
      </c>
      <c r="R2395" s="12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0">
        <f t="shared" si="222"/>
        <v>0</v>
      </c>
      <c r="P2396" s="11">
        <f t="shared" si="223"/>
        <v>1.5</v>
      </c>
      <c r="Q2396" s="4" t="str">
        <f t="shared" si="224"/>
        <v>technology</v>
      </c>
      <c r="R2396" s="12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0">
        <f t="shared" si="222"/>
        <v>0</v>
      </c>
      <c r="P2397" s="11">
        <f t="shared" si="223"/>
        <v>0</v>
      </c>
      <c r="Q2397" s="4" t="str">
        <f t="shared" si="224"/>
        <v>technology</v>
      </c>
      <c r="R2397" s="12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0">
        <f t="shared" si="222"/>
        <v>0</v>
      </c>
      <c r="P2398" s="11">
        <f t="shared" si="223"/>
        <v>10</v>
      </c>
      <c r="Q2398" s="4" t="str">
        <f t="shared" si="224"/>
        <v>technology</v>
      </c>
      <c r="R2398" s="12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0">
        <f t="shared" si="222"/>
        <v>0</v>
      </c>
      <c r="P2399" s="11">
        <f t="shared" si="223"/>
        <v>0</v>
      </c>
      <c r="Q2399" s="4" t="str">
        <f t="shared" si="224"/>
        <v>technology</v>
      </c>
      <c r="R2399" s="12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0">
        <f t="shared" si="222"/>
        <v>0</v>
      </c>
      <c r="P2400" s="11">
        <f t="shared" si="223"/>
        <v>0</v>
      </c>
      <c r="Q2400" s="4" t="str">
        <f t="shared" si="224"/>
        <v>technology</v>
      </c>
      <c r="R2400" s="12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0">
        <f t="shared" si="222"/>
        <v>0</v>
      </c>
      <c r="P2401" s="11">
        <f t="shared" si="223"/>
        <v>0</v>
      </c>
      <c r="Q2401" s="4" t="str">
        <f t="shared" si="224"/>
        <v>technology</v>
      </c>
      <c r="R2401" s="12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0">
        <f t="shared" si="222"/>
        <v>0</v>
      </c>
      <c r="P2402" s="11">
        <f t="shared" si="223"/>
        <v>0</v>
      </c>
      <c r="Q2402" s="4" t="str">
        <f t="shared" si="224"/>
        <v>technology</v>
      </c>
      <c r="R2402" s="1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0">
        <f t="shared" si="222"/>
        <v>1</v>
      </c>
      <c r="P2403" s="11">
        <f t="shared" si="223"/>
        <v>22.33</v>
      </c>
      <c r="Q2403" s="4" t="str">
        <f t="shared" si="224"/>
        <v>food</v>
      </c>
      <c r="R2403" s="12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0">
        <f t="shared" si="222"/>
        <v>0</v>
      </c>
      <c r="P2404" s="11">
        <f t="shared" si="223"/>
        <v>52</v>
      </c>
      <c r="Q2404" s="4" t="str">
        <f t="shared" si="224"/>
        <v>food</v>
      </c>
      <c r="R2404" s="12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0">
        <f t="shared" si="222"/>
        <v>17</v>
      </c>
      <c r="P2405" s="11">
        <f t="shared" si="223"/>
        <v>16.829999999999998</v>
      </c>
      <c r="Q2405" s="4" t="str">
        <f t="shared" si="224"/>
        <v>food</v>
      </c>
      <c r="R2405" s="12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0">
        <f t="shared" si="222"/>
        <v>0</v>
      </c>
      <c r="P2406" s="11">
        <f t="shared" si="223"/>
        <v>0</v>
      </c>
      <c r="Q2406" s="4" t="str">
        <f t="shared" si="224"/>
        <v>food</v>
      </c>
      <c r="R2406" s="12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0">
        <f t="shared" si="222"/>
        <v>23</v>
      </c>
      <c r="P2407" s="11">
        <f t="shared" si="223"/>
        <v>56.3</v>
      </c>
      <c r="Q2407" s="4" t="str">
        <f t="shared" si="224"/>
        <v>food</v>
      </c>
      <c r="R2407" s="12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0">
        <f t="shared" si="222"/>
        <v>41</v>
      </c>
      <c r="P2408" s="11">
        <f t="shared" si="223"/>
        <v>84.06</v>
      </c>
      <c r="Q2408" s="4" t="str">
        <f t="shared" si="224"/>
        <v>food</v>
      </c>
      <c r="R2408" s="12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0">
        <f t="shared" si="222"/>
        <v>25</v>
      </c>
      <c r="P2409" s="11">
        <f t="shared" si="223"/>
        <v>168.39</v>
      </c>
      <c r="Q2409" s="4" t="str">
        <f t="shared" si="224"/>
        <v>food</v>
      </c>
      <c r="R2409" s="12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0">
        <f t="shared" si="222"/>
        <v>0</v>
      </c>
      <c r="P2410" s="11">
        <f t="shared" si="223"/>
        <v>15</v>
      </c>
      <c r="Q2410" s="4" t="str">
        <f t="shared" si="224"/>
        <v>food</v>
      </c>
      <c r="R2410" s="12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0">
        <f t="shared" si="222"/>
        <v>2</v>
      </c>
      <c r="P2411" s="11">
        <f t="shared" si="223"/>
        <v>76.67</v>
      </c>
      <c r="Q2411" s="4" t="str">
        <f t="shared" si="224"/>
        <v>food</v>
      </c>
      <c r="R2411" s="12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0">
        <f t="shared" si="222"/>
        <v>0</v>
      </c>
      <c r="P2412" s="11">
        <f t="shared" si="223"/>
        <v>0</v>
      </c>
      <c r="Q2412" s="4" t="str">
        <f t="shared" si="224"/>
        <v>food</v>
      </c>
      <c r="R2412" s="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0">
        <f t="shared" si="222"/>
        <v>1</v>
      </c>
      <c r="P2413" s="11">
        <f t="shared" si="223"/>
        <v>50.33</v>
      </c>
      <c r="Q2413" s="4" t="str">
        <f t="shared" si="224"/>
        <v>food</v>
      </c>
      <c r="R2413" s="12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0">
        <f t="shared" si="222"/>
        <v>0</v>
      </c>
      <c r="P2414" s="11">
        <f t="shared" si="223"/>
        <v>0</v>
      </c>
      <c r="Q2414" s="4" t="str">
        <f t="shared" si="224"/>
        <v>food</v>
      </c>
      <c r="R2414" s="12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0">
        <f t="shared" si="222"/>
        <v>1</v>
      </c>
      <c r="P2415" s="11">
        <f t="shared" si="223"/>
        <v>8.33</v>
      </c>
      <c r="Q2415" s="4" t="str">
        <f t="shared" si="224"/>
        <v>food</v>
      </c>
      <c r="R2415" s="12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0">
        <f t="shared" si="222"/>
        <v>3</v>
      </c>
      <c r="P2416" s="11">
        <f t="shared" si="223"/>
        <v>35.380000000000003</v>
      </c>
      <c r="Q2416" s="4" t="str">
        <f t="shared" si="224"/>
        <v>food</v>
      </c>
      <c r="R2416" s="12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0">
        <f t="shared" si="222"/>
        <v>1</v>
      </c>
      <c r="P2417" s="11">
        <f t="shared" si="223"/>
        <v>55.83</v>
      </c>
      <c r="Q2417" s="4" t="str">
        <f t="shared" si="224"/>
        <v>food</v>
      </c>
      <c r="R2417" s="12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0">
        <f t="shared" si="222"/>
        <v>0</v>
      </c>
      <c r="P2418" s="11">
        <f t="shared" si="223"/>
        <v>5</v>
      </c>
      <c r="Q2418" s="4" t="str">
        <f t="shared" si="224"/>
        <v>food</v>
      </c>
      <c r="R2418" s="12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0">
        <f t="shared" si="222"/>
        <v>0</v>
      </c>
      <c r="P2419" s="11">
        <f t="shared" si="223"/>
        <v>0</v>
      </c>
      <c r="Q2419" s="4" t="str">
        <f t="shared" si="224"/>
        <v>food</v>
      </c>
      <c r="R2419" s="12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0">
        <f t="shared" si="222"/>
        <v>0</v>
      </c>
      <c r="P2420" s="11">
        <f t="shared" si="223"/>
        <v>1</v>
      </c>
      <c r="Q2420" s="4" t="str">
        <f t="shared" si="224"/>
        <v>food</v>
      </c>
      <c r="R2420" s="12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0">
        <f t="shared" si="222"/>
        <v>0</v>
      </c>
      <c r="P2421" s="11">
        <f t="shared" si="223"/>
        <v>0</v>
      </c>
      <c r="Q2421" s="4" t="str">
        <f t="shared" si="224"/>
        <v>food</v>
      </c>
      <c r="R2421" s="12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0">
        <f t="shared" si="222"/>
        <v>15</v>
      </c>
      <c r="P2422" s="11">
        <f t="shared" si="223"/>
        <v>69.47</v>
      </c>
      <c r="Q2422" s="4" t="str">
        <f t="shared" si="224"/>
        <v>food</v>
      </c>
      <c r="R2422" s="1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0">
        <f t="shared" si="222"/>
        <v>0</v>
      </c>
      <c r="P2423" s="11">
        <f t="shared" si="223"/>
        <v>1</v>
      </c>
      <c r="Q2423" s="4" t="str">
        <f t="shared" si="224"/>
        <v>food</v>
      </c>
      <c r="R2423" s="12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0">
        <f t="shared" si="222"/>
        <v>0</v>
      </c>
      <c r="P2424" s="11">
        <f t="shared" si="223"/>
        <v>1</v>
      </c>
      <c r="Q2424" s="4" t="str">
        <f t="shared" si="224"/>
        <v>food</v>
      </c>
      <c r="R2424" s="12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0">
        <f t="shared" si="222"/>
        <v>0</v>
      </c>
      <c r="P2425" s="11">
        <f t="shared" si="223"/>
        <v>8</v>
      </c>
      <c r="Q2425" s="4" t="str">
        <f t="shared" si="224"/>
        <v>food</v>
      </c>
      <c r="R2425" s="12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0">
        <f t="shared" si="222"/>
        <v>1</v>
      </c>
      <c r="P2426" s="11">
        <f t="shared" si="223"/>
        <v>34.44</v>
      </c>
      <c r="Q2426" s="4" t="str">
        <f t="shared" si="224"/>
        <v>food</v>
      </c>
      <c r="R2426" s="12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0">
        <f t="shared" si="222"/>
        <v>0</v>
      </c>
      <c r="P2427" s="11">
        <f t="shared" si="223"/>
        <v>1</v>
      </c>
      <c r="Q2427" s="4" t="str">
        <f t="shared" si="224"/>
        <v>food</v>
      </c>
      <c r="R2427" s="12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0">
        <f t="shared" si="222"/>
        <v>0</v>
      </c>
      <c r="P2428" s="11">
        <f t="shared" si="223"/>
        <v>0</v>
      </c>
      <c r="Q2428" s="4" t="str">
        <f t="shared" si="224"/>
        <v>food</v>
      </c>
      <c r="R2428" s="12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0">
        <f t="shared" si="222"/>
        <v>0</v>
      </c>
      <c r="P2429" s="11">
        <f t="shared" si="223"/>
        <v>1</v>
      </c>
      <c r="Q2429" s="4" t="str">
        <f t="shared" si="224"/>
        <v>food</v>
      </c>
      <c r="R2429" s="12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0">
        <f t="shared" si="222"/>
        <v>0</v>
      </c>
      <c r="P2430" s="11">
        <f t="shared" si="223"/>
        <v>1</v>
      </c>
      <c r="Q2430" s="4" t="str">
        <f t="shared" si="224"/>
        <v>food</v>
      </c>
      <c r="R2430" s="12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0">
        <f t="shared" si="222"/>
        <v>1</v>
      </c>
      <c r="P2431" s="11">
        <f t="shared" si="223"/>
        <v>501.25</v>
      </c>
      <c r="Q2431" s="4" t="str">
        <f t="shared" si="224"/>
        <v>food</v>
      </c>
      <c r="R2431" s="12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0">
        <f t="shared" si="222"/>
        <v>1</v>
      </c>
      <c r="P2432" s="11">
        <f t="shared" si="223"/>
        <v>10.5</v>
      </c>
      <c r="Q2432" s="4" t="str">
        <f t="shared" si="224"/>
        <v>food</v>
      </c>
      <c r="R2432" s="1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0">
        <f t="shared" si="222"/>
        <v>0</v>
      </c>
      <c r="P2433" s="11">
        <f t="shared" si="223"/>
        <v>1</v>
      </c>
      <c r="Q2433" s="4" t="str">
        <f t="shared" si="224"/>
        <v>food</v>
      </c>
      <c r="R2433" s="12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0">
        <f t="shared" ref="O2434:O2497" si="228">ROUND((E2434/D2434)*100,0)</f>
        <v>0</v>
      </c>
      <c r="P2434" s="11">
        <f t="shared" si="223"/>
        <v>1</v>
      </c>
      <c r="Q2434" s="4" t="str">
        <f t="shared" si="224"/>
        <v>food</v>
      </c>
      <c r="R2434" s="12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0">
        <f t="shared" si="228"/>
        <v>0</v>
      </c>
      <c r="P2435" s="11">
        <f t="shared" ref="P2435:P2498" si="229">IFERROR(ROUND((E2435/L2435),2),0)</f>
        <v>0</v>
      </c>
      <c r="Q2435" s="4" t="str">
        <f t="shared" ref="Q2435:Q2498" si="230">MID(N2435,1,FIND("/",N2435,1)-1)</f>
        <v>food</v>
      </c>
      <c r="R2435" s="12" t="str">
        <f t="shared" ref="R2435:R2498" si="231">RIGHT(N2435,(LEN(N2435)-FIND("/",N2435,1)))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0">
        <f t="shared" si="228"/>
        <v>0</v>
      </c>
      <c r="P2436" s="11">
        <f t="shared" si="229"/>
        <v>13</v>
      </c>
      <c r="Q2436" s="4" t="str">
        <f t="shared" si="230"/>
        <v>food</v>
      </c>
      <c r="R2436" s="12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0">
        <f t="shared" si="228"/>
        <v>0</v>
      </c>
      <c r="P2437" s="11">
        <f t="shared" si="229"/>
        <v>306</v>
      </c>
      <c r="Q2437" s="4" t="str">
        <f t="shared" si="230"/>
        <v>food</v>
      </c>
      <c r="R2437" s="12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0">
        <f t="shared" si="228"/>
        <v>0</v>
      </c>
      <c r="P2438" s="11">
        <f t="shared" si="229"/>
        <v>22.5</v>
      </c>
      <c r="Q2438" s="4" t="str">
        <f t="shared" si="230"/>
        <v>food</v>
      </c>
      <c r="R2438" s="12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0">
        <f t="shared" si="228"/>
        <v>0</v>
      </c>
      <c r="P2439" s="11">
        <f t="shared" si="229"/>
        <v>0</v>
      </c>
      <c r="Q2439" s="4" t="str">
        <f t="shared" si="230"/>
        <v>food</v>
      </c>
      <c r="R2439" s="12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0">
        <f t="shared" si="228"/>
        <v>0</v>
      </c>
      <c r="P2440" s="11">
        <f t="shared" si="229"/>
        <v>50</v>
      </c>
      <c r="Q2440" s="4" t="str">
        <f t="shared" si="230"/>
        <v>food</v>
      </c>
      <c r="R2440" s="12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0">
        <f t="shared" si="228"/>
        <v>0</v>
      </c>
      <c r="P2441" s="11">
        <f t="shared" si="229"/>
        <v>0</v>
      </c>
      <c r="Q2441" s="4" t="str">
        <f t="shared" si="230"/>
        <v>food</v>
      </c>
      <c r="R2441" s="12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0">
        <f t="shared" si="228"/>
        <v>0</v>
      </c>
      <c r="P2442" s="11">
        <f t="shared" si="229"/>
        <v>5</v>
      </c>
      <c r="Q2442" s="4" t="str">
        <f t="shared" si="230"/>
        <v>food</v>
      </c>
      <c r="R2442" s="1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0">
        <f t="shared" si="228"/>
        <v>108</v>
      </c>
      <c r="P2443" s="11">
        <f t="shared" si="229"/>
        <v>74.23</v>
      </c>
      <c r="Q2443" s="4" t="str">
        <f t="shared" si="230"/>
        <v>food</v>
      </c>
      <c r="R2443" s="12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0">
        <f t="shared" si="228"/>
        <v>126</v>
      </c>
      <c r="P2444" s="11">
        <f t="shared" si="229"/>
        <v>81.25</v>
      </c>
      <c r="Q2444" s="4" t="str">
        <f t="shared" si="230"/>
        <v>food</v>
      </c>
      <c r="R2444" s="12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0">
        <f t="shared" si="228"/>
        <v>203</v>
      </c>
      <c r="P2445" s="11">
        <f t="shared" si="229"/>
        <v>130.22999999999999</v>
      </c>
      <c r="Q2445" s="4" t="str">
        <f t="shared" si="230"/>
        <v>food</v>
      </c>
      <c r="R2445" s="12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0">
        <f t="shared" si="228"/>
        <v>109</v>
      </c>
      <c r="P2446" s="11">
        <f t="shared" si="229"/>
        <v>53.41</v>
      </c>
      <c r="Q2446" s="4" t="str">
        <f t="shared" si="230"/>
        <v>food</v>
      </c>
      <c r="R2446" s="12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0">
        <f t="shared" si="228"/>
        <v>173</v>
      </c>
      <c r="P2447" s="11">
        <f t="shared" si="229"/>
        <v>75.13</v>
      </c>
      <c r="Q2447" s="4" t="str">
        <f t="shared" si="230"/>
        <v>food</v>
      </c>
      <c r="R2447" s="12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0">
        <f t="shared" si="228"/>
        <v>168</v>
      </c>
      <c r="P2448" s="11">
        <f t="shared" si="229"/>
        <v>75.67</v>
      </c>
      <c r="Q2448" s="4" t="str">
        <f t="shared" si="230"/>
        <v>food</v>
      </c>
      <c r="R2448" s="12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0">
        <f t="shared" si="228"/>
        <v>427</v>
      </c>
      <c r="P2449" s="11">
        <f t="shared" si="229"/>
        <v>31.69</v>
      </c>
      <c r="Q2449" s="4" t="str">
        <f t="shared" si="230"/>
        <v>food</v>
      </c>
      <c r="R2449" s="12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0">
        <f t="shared" si="228"/>
        <v>108</v>
      </c>
      <c r="P2450" s="11">
        <f t="shared" si="229"/>
        <v>47.78</v>
      </c>
      <c r="Q2450" s="4" t="str">
        <f t="shared" si="230"/>
        <v>food</v>
      </c>
      <c r="R2450" s="12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0">
        <f t="shared" si="228"/>
        <v>108</v>
      </c>
      <c r="P2451" s="11">
        <f t="shared" si="229"/>
        <v>90</v>
      </c>
      <c r="Q2451" s="4" t="str">
        <f t="shared" si="230"/>
        <v>food</v>
      </c>
      <c r="R2451" s="12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0">
        <f t="shared" si="228"/>
        <v>102</v>
      </c>
      <c r="P2452" s="11">
        <f t="shared" si="229"/>
        <v>149.31</v>
      </c>
      <c r="Q2452" s="4" t="str">
        <f t="shared" si="230"/>
        <v>food</v>
      </c>
      <c r="R2452" s="1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0">
        <f t="shared" si="228"/>
        <v>115</v>
      </c>
      <c r="P2453" s="11">
        <f t="shared" si="229"/>
        <v>62.07</v>
      </c>
      <c r="Q2453" s="4" t="str">
        <f t="shared" si="230"/>
        <v>food</v>
      </c>
      <c r="R2453" s="12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0">
        <f t="shared" si="228"/>
        <v>134</v>
      </c>
      <c r="P2454" s="11">
        <f t="shared" si="229"/>
        <v>53.4</v>
      </c>
      <c r="Q2454" s="4" t="str">
        <f t="shared" si="230"/>
        <v>food</v>
      </c>
      <c r="R2454" s="12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0">
        <f t="shared" si="228"/>
        <v>155</v>
      </c>
      <c r="P2455" s="11">
        <f t="shared" si="229"/>
        <v>69.27</v>
      </c>
      <c r="Q2455" s="4" t="str">
        <f t="shared" si="230"/>
        <v>food</v>
      </c>
      <c r="R2455" s="12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0">
        <f t="shared" si="228"/>
        <v>101</v>
      </c>
      <c r="P2456" s="11">
        <f t="shared" si="229"/>
        <v>271.51</v>
      </c>
      <c r="Q2456" s="4" t="str">
        <f t="shared" si="230"/>
        <v>food</v>
      </c>
      <c r="R2456" s="12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0">
        <f t="shared" si="228"/>
        <v>182</v>
      </c>
      <c r="P2457" s="11">
        <f t="shared" si="229"/>
        <v>34.130000000000003</v>
      </c>
      <c r="Q2457" s="4" t="str">
        <f t="shared" si="230"/>
        <v>food</v>
      </c>
      <c r="R2457" s="12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0">
        <f t="shared" si="228"/>
        <v>181</v>
      </c>
      <c r="P2458" s="11">
        <f t="shared" si="229"/>
        <v>40.49</v>
      </c>
      <c r="Q2458" s="4" t="str">
        <f t="shared" si="230"/>
        <v>food</v>
      </c>
      <c r="R2458" s="12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0">
        <f t="shared" si="228"/>
        <v>102</v>
      </c>
      <c r="P2459" s="11">
        <f t="shared" si="229"/>
        <v>189.76</v>
      </c>
      <c r="Q2459" s="4" t="str">
        <f t="shared" si="230"/>
        <v>food</v>
      </c>
      <c r="R2459" s="12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0">
        <f t="shared" si="228"/>
        <v>110</v>
      </c>
      <c r="P2460" s="11">
        <f t="shared" si="229"/>
        <v>68.86</v>
      </c>
      <c r="Q2460" s="4" t="str">
        <f t="shared" si="230"/>
        <v>food</v>
      </c>
      <c r="R2460" s="12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0">
        <f t="shared" si="228"/>
        <v>102</v>
      </c>
      <c r="P2461" s="11">
        <f t="shared" si="229"/>
        <v>108.78</v>
      </c>
      <c r="Q2461" s="4" t="str">
        <f t="shared" si="230"/>
        <v>food</v>
      </c>
      <c r="R2461" s="12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0">
        <f t="shared" si="228"/>
        <v>101</v>
      </c>
      <c r="P2462" s="11">
        <f t="shared" si="229"/>
        <v>125.99</v>
      </c>
      <c r="Q2462" s="4" t="str">
        <f t="shared" si="230"/>
        <v>food</v>
      </c>
      <c r="R2462" s="1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0">
        <f t="shared" si="228"/>
        <v>104</v>
      </c>
      <c r="P2463" s="11">
        <f t="shared" si="229"/>
        <v>90.52</v>
      </c>
      <c r="Q2463" s="4" t="str">
        <f t="shared" si="230"/>
        <v>music</v>
      </c>
      <c r="R2463" s="12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0">
        <f t="shared" si="228"/>
        <v>111</v>
      </c>
      <c r="P2464" s="11">
        <f t="shared" si="229"/>
        <v>28.88</v>
      </c>
      <c r="Q2464" s="4" t="str">
        <f t="shared" si="230"/>
        <v>music</v>
      </c>
      <c r="R2464" s="12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0">
        <f t="shared" si="228"/>
        <v>116</v>
      </c>
      <c r="P2465" s="11">
        <f t="shared" si="229"/>
        <v>31</v>
      </c>
      <c r="Q2465" s="4" t="str">
        <f t="shared" si="230"/>
        <v>music</v>
      </c>
      <c r="R2465" s="12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0">
        <f t="shared" si="228"/>
        <v>111</v>
      </c>
      <c r="P2466" s="11">
        <f t="shared" si="229"/>
        <v>51.67</v>
      </c>
      <c r="Q2466" s="4" t="str">
        <f t="shared" si="230"/>
        <v>music</v>
      </c>
      <c r="R2466" s="12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0">
        <f t="shared" si="228"/>
        <v>180</v>
      </c>
      <c r="P2467" s="11">
        <f t="shared" si="229"/>
        <v>26.27</v>
      </c>
      <c r="Q2467" s="4" t="str">
        <f t="shared" si="230"/>
        <v>music</v>
      </c>
      <c r="R2467" s="12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0">
        <f t="shared" si="228"/>
        <v>100</v>
      </c>
      <c r="P2468" s="11">
        <f t="shared" si="229"/>
        <v>48.08</v>
      </c>
      <c r="Q2468" s="4" t="str">
        <f t="shared" si="230"/>
        <v>music</v>
      </c>
      <c r="R2468" s="12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0">
        <f t="shared" si="228"/>
        <v>119</v>
      </c>
      <c r="P2469" s="11">
        <f t="shared" si="229"/>
        <v>27.56</v>
      </c>
      <c r="Q2469" s="4" t="str">
        <f t="shared" si="230"/>
        <v>music</v>
      </c>
      <c r="R2469" s="12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0">
        <f t="shared" si="228"/>
        <v>107</v>
      </c>
      <c r="P2470" s="11">
        <f t="shared" si="229"/>
        <v>36.97</v>
      </c>
      <c r="Q2470" s="4" t="str">
        <f t="shared" si="230"/>
        <v>music</v>
      </c>
      <c r="R2470" s="12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0">
        <f t="shared" si="228"/>
        <v>114</v>
      </c>
      <c r="P2471" s="11">
        <f t="shared" si="229"/>
        <v>29.02</v>
      </c>
      <c r="Q2471" s="4" t="str">
        <f t="shared" si="230"/>
        <v>music</v>
      </c>
      <c r="R2471" s="12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0">
        <f t="shared" si="228"/>
        <v>103</v>
      </c>
      <c r="P2472" s="11">
        <f t="shared" si="229"/>
        <v>28.66</v>
      </c>
      <c r="Q2472" s="4" t="str">
        <f t="shared" si="230"/>
        <v>music</v>
      </c>
      <c r="R2472" s="1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0">
        <f t="shared" si="228"/>
        <v>128</v>
      </c>
      <c r="P2473" s="11">
        <f t="shared" si="229"/>
        <v>37.65</v>
      </c>
      <c r="Q2473" s="4" t="str">
        <f t="shared" si="230"/>
        <v>music</v>
      </c>
      <c r="R2473" s="12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0">
        <f t="shared" si="228"/>
        <v>136</v>
      </c>
      <c r="P2474" s="11">
        <f t="shared" si="229"/>
        <v>97.9</v>
      </c>
      <c r="Q2474" s="4" t="str">
        <f t="shared" si="230"/>
        <v>music</v>
      </c>
      <c r="R2474" s="12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0">
        <f t="shared" si="228"/>
        <v>100</v>
      </c>
      <c r="P2475" s="11">
        <f t="shared" si="229"/>
        <v>42.55</v>
      </c>
      <c r="Q2475" s="4" t="str">
        <f t="shared" si="230"/>
        <v>music</v>
      </c>
      <c r="R2475" s="12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0">
        <f t="shared" si="228"/>
        <v>100</v>
      </c>
      <c r="P2476" s="11">
        <f t="shared" si="229"/>
        <v>131.58000000000001</v>
      </c>
      <c r="Q2476" s="4" t="str">
        <f t="shared" si="230"/>
        <v>music</v>
      </c>
      <c r="R2476" s="12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0">
        <f t="shared" si="228"/>
        <v>105</v>
      </c>
      <c r="P2477" s="11">
        <f t="shared" si="229"/>
        <v>32.32</v>
      </c>
      <c r="Q2477" s="4" t="str">
        <f t="shared" si="230"/>
        <v>music</v>
      </c>
      <c r="R2477" s="12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0">
        <f t="shared" si="228"/>
        <v>105</v>
      </c>
      <c r="P2478" s="11">
        <f t="shared" si="229"/>
        <v>61.1</v>
      </c>
      <c r="Q2478" s="4" t="str">
        <f t="shared" si="230"/>
        <v>music</v>
      </c>
      <c r="R2478" s="12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0">
        <f t="shared" si="228"/>
        <v>171</v>
      </c>
      <c r="P2479" s="11">
        <f t="shared" si="229"/>
        <v>31.34</v>
      </c>
      <c r="Q2479" s="4" t="str">
        <f t="shared" si="230"/>
        <v>music</v>
      </c>
      <c r="R2479" s="12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0">
        <f t="shared" si="228"/>
        <v>128</v>
      </c>
      <c r="P2480" s="11">
        <f t="shared" si="229"/>
        <v>129.11000000000001</v>
      </c>
      <c r="Q2480" s="4" t="str">
        <f t="shared" si="230"/>
        <v>music</v>
      </c>
      <c r="R2480" s="12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0">
        <f t="shared" si="228"/>
        <v>133</v>
      </c>
      <c r="P2481" s="11">
        <f t="shared" si="229"/>
        <v>25.02</v>
      </c>
      <c r="Q2481" s="4" t="str">
        <f t="shared" si="230"/>
        <v>music</v>
      </c>
      <c r="R2481" s="12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0">
        <f t="shared" si="228"/>
        <v>100</v>
      </c>
      <c r="P2482" s="11">
        <f t="shared" si="229"/>
        <v>250</v>
      </c>
      <c r="Q2482" s="4" t="str">
        <f t="shared" si="230"/>
        <v>music</v>
      </c>
      <c r="R2482" s="1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0">
        <f t="shared" si="228"/>
        <v>113</v>
      </c>
      <c r="P2483" s="11">
        <f t="shared" si="229"/>
        <v>47.54</v>
      </c>
      <c r="Q2483" s="4" t="str">
        <f t="shared" si="230"/>
        <v>music</v>
      </c>
      <c r="R2483" s="12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0">
        <f t="shared" si="228"/>
        <v>100</v>
      </c>
      <c r="P2484" s="11">
        <f t="shared" si="229"/>
        <v>40.04</v>
      </c>
      <c r="Q2484" s="4" t="str">
        <f t="shared" si="230"/>
        <v>music</v>
      </c>
      <c r="R2484" s="12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0">
        <f t="shared" si="228"/>
        <v>114</v>
      </c>
      <c r="P2485" s="11">
        <f t="shared" si="229"/>
        <v>65.84</v>
      </c>
      <c r="Q2485" s="4" t="str">
        <f t="shared" si="230"/>
        <v>music</v>
      </c>
      <c r="R2485" s="12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0">
        <f t="shared" si="228"/>
        <v>119</v>
      </c>
      <c r="P2486" s="11">
        <f t="shared" si="229"/>
        <v>46.4</v>
      </c>
      <c r="Q2486" s="4" t="str">
        <f t="shared" si="230"/>
        <v>music</v>
      </c>
      <c r="R2486" s="12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0">
        <f t="shared" si="228"/>
        <v>103</v>
      </c>
      <c r="P2487" s="11">
        <f t="shared" si="229"/>
        <v>50.37</v>
      </c>
      <c r="Q2487" s="4" t="str">
        <f t="shared" si="230"/>
        <v>music</v>
      </c>
      <c r="R2487" s="12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0">
        <f t="shared" si="228"/>
        <v>266</v>
      </c>
      <c r="P2488" s="11">
        <f t="shared" si="229"/>
        <v>26.57</v>
      </c>
      <c r="Q2488" s="4" t="str">
        <f t="shared" si="230"/>
        <v>music</v>
      </c>
      <c r="R2488" s="12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0">
        <f t="shared" si="228"/>
        <v>100</v>
      </c>
      <c r="P2489" s="11">
        <f t="shared" si="229"/>
        <v>39.49</v>
      </c>
      <c r="Q2489" s="4" t="str">
        <f t="shared" si="230"/>
        <v>music</v>
      </c>
      <c r="R2489" s="12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0">
        <f t="shared" si="228"/>
        <v>107</v>
      </c>
      <c r="P2490" s="11">
        <f t="shared" si="229"/>
        <v>49.25</v>
      </c>
      <c r="Q2490" s="4" t="str">
        <f t="shared" si="230"/>
        <v>music</v>
      </c>
      <c r="R2490" s="12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0">
        <f t="shared" si="228"/>
        <v>134</v>
      </c>
      <c r="P2491" s="11">
        <f t="shared" si="229"/>
        <v>62.38</v>
      </c>
      <c r="Q2491" s="4" t="str">
        <f t="shared" si="230"/>
        <v>music</v>
      </c>
      <c r="R2491" s="12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0">
        <f t="shared" si="228"/>
        <v>121</v>
      </c>
      <c r="P2492" s="11">
        <f t="shared" si="229"/>
        <v>37.94</v>
      </c>
      <c r="Q2492" s="4" t="str">
        <f t="shared" si="230"/>
        <v>music</v>
      </c>
      <c r="R2492" s="1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0">
        <f t="shared" si="228"/>
        <v>103</v>
      </c>
      <c r="P2493" s="11">
        <f t="shared" si="229"/>
        <v>51.6</v>
      </c>
      <c r="Q2493" s="4" t="str">
        <f t="shared" si="230"/>
        <v>music</v>
      </c>
      <c r="R2493" s="12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0">
        <f t="shared" si="228"/>
        <v>125</v>
      </c>
      <c r="P2494" s="11">
        <f t="shared" si="229"/>
        <v>27.78</v>
      </c>
      <c r="Q2494" s="4" t="str">
        <f t="shared" si="230"/>
        <v>music</v>
      </c>
      <c r="R2494" s="12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0">
        <f t="shared" si="228"/>
        <v>129</v>
      </c>
      <c r="P2495" s="11">
        <f t="shared" si="229"/>
        <v>99.38</v>
      </c>
      <c r="Q2495" s="4" t="str">
        <f t="shared" si="230"/>
        <v>music</v>
      </c>
      <c r="R2495" s="12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0">
        <f t="shared" si="228"/>
        <v>101</v>
      </c>
      <c r="P2496" s="11">
        <f t="shared" si="229"/>
        <v>38.85</v>
      </c>
      <c r="Q2496" s="4" t="str">
        <f t="shared" si="230"/>
        <v>music</v>
      </c>
      <c r="R2496" s="12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0">
        <f t="shared" si="228"/>
        <v>128</v>
      </c>
      <c r="P2497" s="11">
        <f t="shared" si="229"/>
        <v>45.55</v>
      </c>
      <c r="Q2497" s="4" t="str">
        <f t="shared" si="230"/>
        <v>music</v>
      </c>
      <c r="R2497" s="12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0">
        <f t="shared" ref="O2498:O2561" si="234">ROUND((E2498/D2498)*100,0)</f>
        <v>100</v>
      </c>
      <c r="P2498" s="11">
        <f t="shared" si="229"/>
        <v>600</v>
      </c>
      <c r="Q2498" s="4" t="str">
        <f t="shared" si="230"/>
        <v>music</v>
      </c>
      <c r="R2498" s="12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0">
        <f t="shared" si="234"/>
        <v>113</v>
      </c>
      <c r="P2499" s="11">
        <f t="shared" ref="P2499:P2562" si="235">IFERROR(ROUND((E2499/L2499),2),0)</f>
        <v>80.55</v>
      </c>
      <c r="Q2499" s="4" t="str">
        <f t="shared" ref="Q2499:Q2562" si="236">MID(N2499,1,FIND("/",N2499,1)-1)</f>
        <v>music</v>
      </c>
      <c r="R2499" s="12" t="str">
        <f t="shared" ref="R2499:R2562" si="237">RIGHT(N2499,(LEN(N2499)-FIND("/",N2499,1)))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0">
        <f t="shared" si="234"/>
        <v>106</v>
      </c>
      <c r="P2500" s="11">
        <f t="shared" si="235"/>
        <v>52.8</v>
      </c>
      <c r="Q2500" s="4" t="str">
        <f t="shared" si="236"/>
        <v>music</v>
      </c>
      <c r="R2500" s="12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0">
        <f t="shared" si="234"/>
        <v>203</v>
      </c>
      <c r="P2501" s="11">
        <f t="shared" si="235"/>
        <v>47.68</v>
      </c>
      <c r="Q2501" s="4" t="str">
        <f t="shared" si="236"/>
        <v>music</v>
      </c>
      <c r="R2501" s="12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0">
        <f t="shared" si="234"/>
        <v>113</v>
      </c>
      <c r="P2502" s="11">
        <f t="shared" si="235"/>
        <v>23.45</v>
      </c>
      <c r="Q2502" s="4" t="str">
        <f t="shared" si="236"/>
        <v>music</v>
      </c>
      <c r="R2502" s="1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0">
        <f t="shared" si="234"/>
        <v>3</v>
      </c>
      <c r="P2503" s="11">
        <f t="shared" si="235"/>
        <v>40.14</v>
      </c>
      <c r="Q2503" s="4" t="str">
        <f t="shared" si="236"/>
        <v>food</v>
      </c>
      <c r="R2503" s="12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0">
        <f t="shared" si="234"/>
        <v>0</v>
      </c>
      <c r="P2504" s="11">
        <f t="shared" si="235"/>
        <v>17.2</v>
      </c>
      <c r="Q2504" s="4" t="str">
        <f t="shared" si="236"/>
        <v>food</v>
      </c>
      <c r="R2504" s="12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0">
        <f t="shared" si="234"/>
        <v>0</v>
      </c>
      <c r="P2505" s="11">
        <f t="shared" si="235"/>
        <v>0</v>
      </c>
      <c r="Q2505" s="4" t="str">
        <f t="shared" si="236"/>
        <v>food</v>
      </c>
      <c r="R2505" s="12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0">
        <f t="shared" si="234"/>
        <v>0</v>
      </c>
      <c r="P2506" s="11">
        <f t="shared" si="235"/>
        <v>0</v>
      </c>
      <c r="Q2506" s="4" t="str">
        <f t="shared" si="236"/>
        <v>food</v>
      </c>
      <c r="R2506" s="12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0">
        <f t="shared" si="234"/>
        <v>0</v>
      </c>
      <c r="P2507" s="11">
        <f t="shared" si="235"/>
        <v>0</v>
      </c>
      <c r="Q2507" s="4" t="str">
        <f t="shared" si="236"/>
        <v>food</v>
      </c>
      <c r="R2507" s="12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0">
        <f t="shared" si="234"/>
        <v>1</v>
      </c>
      <c r="P2508" s="11">
        <f t="shared" si="235"/>
        <v>15</v>
      </c>
      <c r="Q2508" s="4" t="str">
        <f t="shared" si="236"/>
        <v>food</v>
      </c>
      <c r="R2508" s="12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0">
        <f t="shared" si="234"/>
        <v>0</v>
      </c>
      <c r="P2509" s="11">
        <f t="shared" si="235"/>
        <v>0</v>
      </c>
      <c r="Q2509" s="4" t="str">
        <f t="shared" si="236"/>
        <v>food</v>
      </c>
      <c r="R2509" s="12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0">
        <f t="shared" si="234"/>
        <v>0</v>
      </c>
      <c r="P2510" s="11">
        <f t="shared" si="235"/>
        <v>0</v>
      </c>
      <c r="Q2510" s="4" t="str">
        <f t="shared" si="236"/>
        <v>food</v>
      </c>
      <c r="R2510" s="12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0">
        <f t="shared" si="234"/>
        <v>1</v>
      </c>
      <c r="P2511" s="11">
        <f t="shared" si="235"/>
        <v>35.71</v>
      </c>
      <c r="Q2511" s="4" t="str">
        <f t="shared" si="236"/>
        <v>food</v>
      </c>
      <c r="R2511" s="12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0">
        <f t="shared" si="234"/>
        <v>0</v>
      </c>
      <c r="P2512" s="11">
        <f t="shared" si="235"/>
        <v>37.5</v>
      </c>
      <c r="Q2512" s="4" t="str">
        <f t="shared" si="236"/>
        <v>food</v>
      </c>
      <c r="R2512" s="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0">
        <f t="shared" si="234"/>
        <v>0</v>
      </c>
      <c r="P2513" s="11">
        <f t="shared" si="235"/>
        <v>0</v>
      </c>
      <c r="Q2513" s="4" t="str">
        <f t="shared" si="236"/>
        <v>food</v>
      </c>
      <c r="R2513" s="12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0">
        <f t="shared" si="234"/>
        <v>0</v>
      </c>
      <c r="P2514" s="11">
        <f t="shared" si="235"/>
        <v>0</v>
      </c>
      <c r="Q2514" s="4" t="str">
        <f t="shared" si="236"/>
        <v>food</v>
      </c>
      <c r="R2514" s="12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0">
        <f t="shared" si="234"/>
        <v>0</v>
      </c>
      <c r="P2515" s="11">
        <f t="shared" si="235"/>
        <v>0</v>
      </c>
      <c r="Q2515" s="4" t="str">
        <f t="shared" si="236"/>
        <v>food</v>
      </c>
      <c r="R2515" s="12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0">
        <f t="shared" si="234"/>
        <v>2</v>
      </c>
      <c r="P2516" s="11">
        <f t="shared" si="235"/>
        <v>52.5</v>
      </c>
      <c r="Q2516" s="4" t="str">
        <f t="shared" si="236"/>
        <v>food</v>
      </c>
      <c r="R2516" s="12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0">
        <f t="shared" si="234"/>
        <v>19</v>
      </c>
      <c r="P2517" s="11">
        <f t="shared" si="235"/>
        <v>77.5</v>
      </c>
      <c r="Q2517" s="4" t="str">
        <f t="shared" si="236"/>
        <v>food</v>
      </c>
      <c r="R2517" s="12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0">
        <f t="shared" si="234"/>
        <v>0</v>
      </c>
      <c r="P2518" s="11">
        <f t="shared" si="235"/>
        <v>0</v>
      </c>
      <c r="Q2518" s="4" t="str">
        <f t="shared" si="236"/>
        <v>food</v>
      </c>
      <c r="R2518" s="12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0">
        <f t="shared" si="234"/>
        <v>10</v>
      </c>
      <c r="P2519" s="11">
        <f t="shared" si="235"/>
        <v>53.55</v>
      </c>
      <c r="Q2519" s="4" t="str">
        <f t="shared" si="236"/>
        <v>food</v>
      </c>
      <c r="R2519" s="12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0">
        <f t="shared" si="234"/>
        <v>0</v>
      </c>
      <c r="P2520" s="11">
        <f t="shared" si="235"/>
        <v>0</v>
      </c>
      <c r="Q2520" s="4" t="str">
        <f t="shared" si="236"/>
        <v>food</v>
      </c>
      <c r="R2520" s="12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0">
        <f t="shared" si="234"/>
        <v>0</v>
      </c>
      <c r="P2521" s="11">
        <f t="shared" si="235"/>
        <v>16.25</v>
      </c>
      <c r="Q2521" s="4" t="str">
        <f t="shared" si="236"/>
        <v>food</v>
      </c>
      <c r="R2521" s="12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0">
        <f t="shared" si="234"/>
        <v>0</v>
      </c>
      <c r="P2522" s="11">
        <f t="shared" si="235"/>
        <v>0</v>
      </c>
      <c r="Q2522" s="4" t="str">
        <f t="shared" si="236"/>
        <v>food</v>
      </c>
      <c r="R2522" s="1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0">
        <f t="shared" si="234"/>
        <v>109</v>
      </c>
      <c r="P2523" s="11">
        <f t="shared" si="235"/>
        <v>103.68</v>
      </c>
      <c r="Q2523" s="4" t="str">
        <f t="shared" si="236"/>
        <v>music</v>
      </c>
      <c r="R2523" s="12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0">
        <f t="shared" si="234"/>
        <v>100</v>
      </c>
      <c r="P2524" s="11">
        <f t="shared" si="235"/>
        <v>185.19</v>
      </c>
      <c r="Q2524" s="4" t="str">
        <f t="shared" si="236"/>
        <v>music</v>
      </c>
      <c r="R2524" s="12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0">
        <f t="shared" si="234"/>
        <v>156</v>
      </c>
      <c r="P2525" s="11">
        <f t="shared" si="235"/>
        <v>54.15</v>
      </c>
      <c r="Q2525" s="4" t="str">
        <f t="shared" si="236"/>
        <v>music</v>
      </c>
      <c r="R2525" s="12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0">
        <f t="shared" si="234"/>
        <v>102</v>
      </c>
      <c r="P2526" s="11">
        <f t="shared" si="235"/>
        <v>177.21</v>
      </c>
      <c r="Q2526" s="4" t="str">
        <f t="shared" si="236"/>
        <v>music</v>
      </c>
      <c r="R2526" s="12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0">
        <f t="shared" si="234"/>
        <v>100</v>
      </c>
      <c r="P2527" s="11">
        <f t="shared" si="235"/>
        <v>100.33</v>
      </c>
      <c r="Q2527" s="4" t="str">
        <f t="shared" si="236"/>
        <v>music</v>
      </c>
      <c r="R2527" s="12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0">
        <f t="shared" si="234"/>
        <v>113</v>
      </c>
      <c r="P2528" s="11">
        <f t="shared" si="235"/>
        <v>136.91</v>
      </c>
      <c r="Q2528" s="4" t="str">
        <f t="shared" si="236"/>
        <v>music</v>
      </c>
      <c r="R2528" s="12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0">
        <f t="shared" si="234"/>
        <v>102</v>
      </c>
      <c r="P2529" s="11">
        <f t="shared" si="235"/>
        <v>57.54</v>
      </c>
      <c r="Q2529" s="4" t="str">
        <f t="shared" si="236"/>
        <v>music</v>
      </c>
      <c r="R2529" s="12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0">
        <f t="shared" si="234"/>
        <v>107</v>
      </c>
      <c r="P2530" s="11">
        <f t="shared" si="235"/>
        <v>52.96</v>
      </c>
      <c r="Q2530" s="4" t="str">
        <f t="shared" si="236"/>
        <v>music</v>
      </c>
      <c r="R2530" s="12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0">
        <f t="shared" si="234"/>
        <v>104</v>
      </c>
      <c r="P2531" s="11">
        <f t="shared" si="235"/>
        <v>82.33</v>
      </c>
      <c r="Q2531" s="4" t="str">
        <f t="shared" si="236"/>
        <v>music</v>
      </c>
      <c r="R2531" s="12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0">
        <f t="shared" si="234"/>
        <v>100</v>
      </c>
      <c r="P2532" s="11">
        <f t="shared" si="235"/>
        <v>135.41999999999999</v>
      </c>
      <c r="Q2532" s="4" t="str">
        <f t="shared" si="236"/>
        <v>music</v>
      </c>
      <c r="R2532" s="1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0">
        <f t="shared" si="234"/>
        <v>100</v>
      </c>
      <c r="P2533" s="11">
        <f t="shared" si="235"/>
        <v>74.069999999999993</v>
      </c>
      <c r="Q2533" s="4" t="str">
        <f t="shared" si="236"/>
        <v>music</v>
      </c>
      <c r="R2533" s="12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0">
        <f t="shared" si="234"/>
        <v>126</v>
      </c>
      <c r="P2534" s="11">
        <f t="shared" si="235"/>
        <v>84.08</v>
      </c>
      <c r="Q2534" s="4" t="str">
        <f t="shared" si="236"/>
        <v>music</v>
      </c>
      <c r="R2534" s="12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0">
        <f t="shared" si="234"/>
        <v>111</v>
      </c>
      <c r="P2535" s="11">
        <f t="shared" si="235"/>
        <v>61.03</v>
      </c>
      <c r="Q2535" s="4" t="str">
        <f t="shared" si="236"/>
        <v>music</v>
      </c>
      <c r="R2535" s="12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0">
        <f t="shared" si="234"/>
        <v>105</v>
      </c>
      <c r="P2536" s="11">
        <f t="shared" si="235"/>
        <v>150</v>
      </c>
      <c r="Q2536" s="4" t="str">
        <f t="shared" si="236"/>
        <v>music</v>
      </c>
      <c r="R2536" s="12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0">
        <f t="shared" si="234"/>
        <v>104</v>
      </c>
      <c r="P2537" s="11">
        <f t="shared" si="235"/>
        <v>266.08999999999997</v>
      </c>
      <c r="Q2537" s="4" t="str">
        <f t="shared" si="236"/>
        <v>music</v>
      </c>
      <c r="R2537" s="12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0">
        <f t="shared" si="234"/>
        <v>116</v>
      </c>
      <c r="P2538" s="11">
        <f t="shared" si="235"/>
        <v>7.25</v>
      </c>
      <c r="Q2538" s="4" t="str">
        <f t="shared" si="236"/>
        <v>music</v>
      </c>
      <c r="R2538" s="12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0">
        <f t="shared" si="234"/>
        <v>110</v>
      </c>
      <c r="P2539" s="11">
        <f t="shared" si="235"/>
        <v>100</v>
      </c>
      <c r="Q2539" s="4" t="str">
        <f t="shared" si="236"/>
        <v>music</v>
      </c>
      <c r="R2539" s="12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0">
        <f t="shared" si="234"/>
        <v>113</v>
      </c>
      <c r="P2540" s="11">
        <f t="shared" si="235"/>
        <v>109.96</v>
      </c>
      <c r="Q2540" s="4" t="str">
        <f t="shared" si="236"/>
        <v>music</v>
      </c>
      <c r="R2540" s="12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0">
        <f t="shared" si="234"/>
        <v>100</v>
      </c>
      <c r="P2541" s="11">
        <f t="shared" si="235"/>
        <v>169.92</v>
      </c>
      <c r="Q2541" s="4" t="str">
        <f t="shared" si="236"/>
        <v>music</v>
      </c>
      <c r="R2541" s="12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0">
        <f t="shared" si="234"/>
        <v>103</v>
      </c>
      <c r="P2542" s="11">
        <f t="shared" si="235"/>
        <v>95.74</v>
      </c>
      <c r="Q2542" s="4" t="str">
        <f t="shared" si="236"/>
        <v>music</v>
      </c>
      <c r="R2542" s="1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0">
        <f t="shared" si="234"/>
        <v>107</v>
      </c>
      <c r="P2543" s="11">
        <f t="shared" si="235"/>
        <v>59.46</v>
      </c>
      <c r="Q2543" s="4" t="str">
        <f t="shared" si="236"/>
        <v>music</v>
      </c>
      <c r="R2543" s="12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0">
        <f t="shared" si="234"/>
        <v>104</v>
      </c>
      <c r="P2544" s="11">
        <f t="shared" si="235"/>
        <v>55.77</v>
      </c>
      <c r="Q2544" s="4" t="str">
        <f t="shared" si="236"/>
        <v>music</v>
      </c>
      <c r="R2544" s="12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0">
        <f t="shared" si="234"/>
        <v>156</v>
      </c>
      <c r="P2545" s="11">
        <f t="shared" si="235"/>
        <v>30.08</v>
      </c>
      <c r="Q2545" s="4" t="str">
        <f t="shared" si="236"/>
        <v>music</v>
      </c>
      <c r="R2545" s="12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0">
        <f t="shared" si="234"/>
        <v>101</v>
      </c>
      <c r="P2546" s="11">
        <f t="shared" si="235"/>
        <v>88.44</v>
      </c>
      <c r="Q2546" s="4" t="str">
        <f t="shared" si="236"/>
        <v>music</v>
      </c>
      <c r="R2546" s="12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0">
        <f t="shared" si="234"/>
        <v>195</v>
      </c>
      <c r="P2547" s="11">
        <f t="shared" si="235"/>
        <v>64.03</v>
      </c>
      <c r="Q2547" s="4" t="str">
        <f t="shared" si="236"/>
        <v>music</v>
      </c>
      <c r="R2547" s="12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0">
        <f t="shared" si="234"/>
        <v>112</v>
      </c>
      <c r="P2548" s="11">
        <f t="shared" si="235"/>
        <v>60.15</v>
      </c>
      <c r="Q2548" s="4" t="str">
        <f t="shared" si="236"/>
        <v>music</v>
      </c>
      <c r="R2548" s="12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0">
        <f t="shared" si="234"/>
        <v>120</v>
      </c>
      <c r="P2549" s="11">
        <f t="shared" si="235"/>
        <v>49.19</v>
      </c>
      <c r="Q2549" s="4" t="str">
        <f t="shared" si="236"/>
        <v>music</v>
      </c>
      <c r="R2549" s="12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0">
        <f t="shared" si="234"/>
        <v>102</v>
      </c>
      <c r="P2550" s="11">
        <f t="shared" si="235"/>
        <v>165.16</v>
      </c>
      <c r="Q2550" s="4" t="str">
        <f t="shared" si="236"/>
        <v>music</v>
      </c>
      <c r="R2550" s="12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0">
        <f t="shared" si="234"/>
        <v>103</v>
      </c>
      <c r="P2551" s="11">
        <f t="shared" si="235"/>
        <v>43.62</v>
      </c>
      <c r="Q2551" s="4" t="str">
        <f t="shared" si="236"/>
        <v>music</v>
      </c>
      <c r="R2551" s="12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0">
        <f t="shared" si="234"/>
        <v>101</v>
      </c>
      <c r="P2552" s="11">
        <f t="shared" si="235"/>
        <v>43.7</v>
      </c>
      <c r="Q2552" s="4" t="str">
        <f t="shared" si="236"/>
        <v>music</v>
      </c>
      <c r="R2552" s="1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0">
        <f t="shared" si="234"/>
        <v>103</v>
      </c>
      <c r="P2553" s="11">
        <f t="shared" si="235"/>
        <v>67.42</v>
      </c>
      <c r="Q2553" s="4" t="str">
        <f t="shared" si="236"/>
        <v>music</v>
      </c>
      <c r="R2553" s="12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0">
        <f t="shared" si="234"/>
        <v>107</v>
      </c>
      <c r="P2554" s="11">
        <f t="shared" si="235"/>
        <v>177.5</v>
      </c>
      <c r="Q2554" s="4" t="str">
        <f t="shared" si="236"/>
        <v>music</v>
      </c>
      <c r="R2554" s="12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0">
        <f t="shared" si="234"/>
        <v>156</v>
      </c>
      <c r="P2555" s="11">
        <f t="shared" si="235"/>
        <v>38.880000000000003</v>
      </c>
      <c r="Q2555" s="4" t="str">
        <f t="shared" si="236"/>
        <v>music</v>
      </c>
      <c r="R2555" s="12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0">
        <f t="shared" si="234"/>
        <v>123</v>
      </c>
      <c r="P2556" s="11">
        <f t="shared" si="235"/>
        <v>54.99</v>
      </c>
      <c r="Q2556" s="4" t="str">
        <f t="shared" si="236"/>
        <v>music</v>
      </c>
      <c r="R2556" s="12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0">
        <f t="shared" si="234"/>
        <v>107</v>
      </c>
      <c r="P2557" s="11">
        <f t="shared" si="235"/>
        <v>61.34</v>
      </c>
      <c r="Q2557" s="4" t="str">
        <f t="shared" si="236"/>
        <v>music</v>
      </c>
      <c r="R2557" s="12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0">
        <f t="shared" si="234"/>
        <v>106</v>
      </c>
      <c r="P2558" s="11">
        <f t="shared" si="235"/>
        <v>23.12</v>
      </c>
      <c r="Q2558" s="4" t="str">
        <f t="shared" si="236"/>
        <v>music</v>
      </c>
      <c r="R2558" s="12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0">
        <f t="shared" si="234"/>
        <v>118</v>
      </c>
      <c r="P2559" s="11">
        <f t="shared" si="235"/>
        <v>29.61</v>
      </c>
      <c r="Q2559" s="4" t="str">
        <f t="shared" si="236"/>
        <v>music</v>
      </c>
      <c r="R2559" s="12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0">
        <f t="shared" si="234"/>
        <v>109</v>
      </c>
      <c r="P2560" s="11">
        <f t="shared" si="235"/>
        <v>75.61</v>
      </c>
      <c r="Q2560" s="4" t="str">
        <f t="shared" si="236"/>
        <v>music</v>
      </c>
      <c r="R2560" s="12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0">
        <f t="shared" si="234"/>
        <v>111</v>
      </c>
      <c r="P2561" s="11">
        <f t="shared" si="235"/>
        <v>35.6</v>
      </c>
      <c r="Q2561" s="4" t="str">
        <f t="shared" si="236"/>
        <v>music</v>
      </c>
      <c r="R2561" s="12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0">
        <f t="shared" ref="O2562:O2625" si="240">ROUND((E2562/D2562)*100,0)</f>
        <v>100</v>
      </c>
      <c r="P2562" s="11">
        <f t="shared" si="235"/>
        <v>143</v>
      </c>
      <c r="Q2562" s="4" t="str">
        <f t="shared" si="236"/>
        <v>music</v>
      </c>
      <c r="R2562" s="1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0">
        <f t="shared" si="240"/>
        <v>0</v>
      </c>
      <c r="P2563" s="11">
        <f t="shared" ref="P2563:P2626" si="241">IFERROR(ROUND((E2563/L2563),2),0)</f>
        <v>0</v>
      </c>
      <c r="Q2563" s="4" t="str">
        <f t="shared" ref="Q2563:Q2626" si="242">MID(N2563,1,FIND("/",N2563,1)-1)</f>
        <v>food</v>
      </c>
      <c r="R2563" s="12" t="str">
        <f t="shared" ref="R2563:R2626" si="243">RIGHT(N2563,(LEN(N2563)-FIND("/",N2563,1)))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0">
        <f t="shared" si="240"/>
        <v>1</v>
      </c>
      <c r="P2564" s="11">
        <f t="shared" si="241"/>
        <v>25</v>
      </c>
      <c r="Q2564" s="4" t="str">
        <f t="shared" si="242"/>
        <v>food</v>
      </c>
      <c r="R2564" s="12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0">
        <f t="shared" si="240"/>
        <v>0</v>
      </c>
      <c r="P2565" s="11">
        <f t="shared" si="241"/>
        <v>0</v>
      </c>
      <c r="Q2565" s="4" t="str">
        <f t="shared" si="242"/>
        <v>food</v>
      </c>
      <c r="R2565" s="12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0">
        <f t="shared" si="240"/>
        <v>0</v>
      </c>
      <c r="P2566" s="11">
        <f t="shared" si="241"/>
        <v>0</v>
      </c>
      <c r="Q2566" s="4" t="str">
        <f t="shared" si="242"/>
        <v>food</v>
      </c>
      <c r="R2566" s="12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0">
        <f t="shared" si="240"/>
        <v>1</v>
      </c>
      <c r="P2567" s="11">
        <f t="shared" si="241"/>
        <v>100</v>
      </c>
      <c r="Q2567" s="4" t="str">
        <f t="shared" si="242"/>
        <v>food</v>
      </c>
      <c r="R2567" s="12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0">
        <f t="shared" si="240"/>
        <v>0</v>
      </c>
      <c r="P2568" s="11">
        <f t="shared" si="241"/>
        <v>0</v>
      </c>
      <c r="Q2568" s="4" t="str">
        <f t="shared" si="242"/>
        <v>food</v>
      </c>
      <c r="R2568" s="12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0">
        <f t="shared" si="240"/>
        <v>0</v>
      </c>
      <c r="P2569" s="11">
        <f t="shared" si="241"/>
        <v>60</v>
      </c>
      <c r="Q2569" s="4" t="str">
        <f t="shared" si="242"/>
        <v>food</v>
      </c>
      <c r="R2569" s="12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0">
        <f t="shared" si="240"/>
        <v>1</v>
      </c>
      <c r="P2570" s="11">
        <f t="shared" si="241"/>
        <v>50</v>
      </c>
      <c r="Q2570" s="4" t="str">
        <f t="shared" si="242"/>
        <v>food</v>
      </c>
      <c r="R2570" s="12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0">
        <f t="shared" si="240"/>
        <v>2</v>
      </c>
      <c r="P2571" s="11">
        <f t="shared" si="241"/>
        <v>72.5</v>
      </c>
      <c r="Q2571" s="4" t="str">
        <f t="shared" si="242"/>
        <v>food</v>
      </c>
      <c r="R2571" s="12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0">
        <f t="shared" si="240"/>
        <v>1</v>
      </c>
      <c r="P2572" s="11">
        <f t="shared" si="241"/>
        <v>29.5</v>
      </c>
      <c r="Q2572" s="4" t="str">
        <f t="shared" si="242"/>
        <v>food</v>
      </c>
      <c r="R2572" s="1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0">
        <f t="shared" si="240"/>
        <v>0</v>
      </c>
      <c r="P2573" s="11">
        <f t="shared" si="241"/>
        <v>62.5</v>
      </c>
      <c r="Q2573" s="4" t="str">
        <f t="shared" si="242"/>
        <v>food</v>
      </c>
      <c r="R2573" s="12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0">
        <f t="shared" si="240"/>
        <v>0</v>
      </c>
      <c r="P2574" s="11">
        <f t="shared" si="241"/>
        <v>0</v>
      </c>
      <c r="Q2574" s="4" t="str">
        <f t="shared" si="242"/>
        <v>food</v>
      </c>
      <c r="R2574" s="12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0">
        <f t="shared" si="240"/>
        <v>0</v>
      </c>
      <c r="P2575" s="11">
        <f t="shared" si="241"/>
        <v>0</v>
      </c>
      <c r="Q2575" s="4" t="str">
        <f t="shared" si="242"/>
        <v>food</v>
      </c>
      <c r="R2575" s="12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0">
        <f t="shared" si="240"/>
        <v>0</v>
      </c>
      <c r="P2576" s="11">
        <f t="shared" si="241"/>
        <v>0</v>
      </c>
      <c r="Q2576" s="4" t="str">
        <f t="shared" si="242"/>
        <v>food</v>
      </c>
      <c r="R2576" s="12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0">
        <f t="shared" si="240"/>
        <v>0</v>
      </c>
      <c r="P2577" s="11">
        <f t="shared" si="241"/>
        <v>0</v>
      </c>
      <c r="Q2577" s="4" t="str">
        <f t="shared" si="242"/>
        <v>food</v>
      </c>
      <c r="R2577" s="12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0">
        <f t="shared" si="240"/>
        <v>0</v>
      </c>
      <c r="P2578" s="11">
        <f t="shared" si="241"/>
        <v>0</v>
      </c>
      <c r="Q2578" s="4" t="str">
        <f t="shared" si="242"/>
        <v>food</v>
      </c>
      <c r="R2578" s="12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0">
        <f t="shared" si="240"/>
        <v>0</v>
      </c>
      <c r="P2579" s="11">
        <f t="shared" si="241"/>
        <v>0</v>
      </c>
      <c r="Q2579" s="4" t="str">
        <f t="shared" si="242"/>
        <v>food</v>
      </c>
      <c r="R2579" s="12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0">
        <f t="shared" si="240"/>
        <v>0</v>
      </c>
      <c r="P2580" s="11">
        <f t="shared" si="241"/>
        <v>0</v>
      </c>
      <c r="Q2580" s="4" t="str">
        <f t="shared" si="242"/>
        <v>food</v>
      </c>
      <c r="R2580" s="12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0">
        <f t="shared" si="240"/>
        <v>0</v>
      </c>
      <c r="P2581" s="11">
        <f t="shared" si="241"/>
        <v>23.08</v>
      </c>
      <c r="Q2581" s="4" t="str">
        <f t="shared" si="242"/>
        <v>food</v>
      </c>
      <c r="R2581" s="12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0">
        <f t="shared" si="240"/>
        <v>1</v>
      </c>
      <c r="P2582" s="11">
        <f t="shared" si="241"/>
        <v>25.5</v>
      </c>
      <c r="Q2582" s="4" t="str">
        <f t="shared" si="242"/>
        <v>food</v>
      </c>
      <c r="R2582" s="1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0">
        <f t="shared" si="240"/>
        <v>11</v>
      </c>
      <c r="P2583" s="11">
        <f t="shared" si="241"/>
        <v>48.18</v>
      </c>
      <c r="Q2583" s="4" t="str">
        <f t="shared" si="242"/>
        <v>food</v>
      </c>
      <c r="R2583" s="12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0">
        <f t="shared" si="240"/>
        <v>0</v>
      </c>
      <c r="P2584" s="11">
        <f t="shared" si="241"/>
        <v>1</v>
      </c>
      <c r="Q2584" s="4" t="str">
        <f t="shared" si="242"/>
        <v>food</v>
      </c>
      <c r="R2584" s="12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0">
        <f t="shared" si="240"/>
        <v>1</v>
      </c>
      <c r="P2585" s="11">
        <f t="shared" si="241"/>
        <v>1</v>
      </c>
      <c r="Q2585" s="4" t="str">
        <f t="shared" si="242"/>
        <v>food</v>
      </c>
      <c r="R2585" s="12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0">
        <f t="shared" si="240"/>
        <v>0</v>
      </c>
      <c r="P2586" s="11">
        <f t="shared" si="241"/>
        <v>0</v>
      </c>
      <c r="Q2586" s="4" t="str">
        <f t="shared" si="242"/>
        <v>food</v>
      </c>
      <c r="R2586" s="12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0">
        <f t="shared" si="240"/>
        <v>0</v>
      </c>
      <c r="P2587" s="11">
        <f t="shared" si="241"/>
        <v>50</v>
      </c>
      <c r="Q2587" s="4" t="str">
        <f t="shared" si="242"/>
        <v>food</v>
      </c>
      <c r="R2587" s="12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0">
        <f t="shared" si="240"/>
        <v>0</v>
      </c>
      <c r="P2588" s="11">
        <f t="shared" si="241"/>
        <v>5</v>
      </c>
      <c r="Q2588" s="4" t="str">
        <f t="shared" si="242"/>
        <v>food</v>
      </c>
      <c r="R2588" s="12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0">
        <f t="shared" si="240"/>
        <v>2</v>
      </c>
      <c r="P2589" s="11">
        <f t="shared" si="241"/>
        <v>202.83</v>
      </c>
      <c r="Q2589" s="4" t="str">
        <f t="shared" si="242"/>
        <v>food</v>
      </c>
      <c r="R2589" s="12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0">
        <f t="shared" si="240"/>
        <v>4</v>
      </c>
      <c r="P2590" s="11">
        <f t="shared" si="241"/>
        <v>29.13</v>
      </c>
      <c r="Q2590" s="4" t="str">
        <f t="shared" si="242"/>
        <v>food</v>
      </c>
      <c r="R2590" s="12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0">
        <f t="shared" si="240"/>
        <v>0</v>
      </c>
      <c r="P2591" s="11">
        <f t="shared" si="241"/>
        <v>5</v>
      </c>
      <c r="Q2591" s="4" t="str">
        <f t="shared" si="242"/>
        <v>food</v>
      </c>
      <c r="R2591" s="12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0">
        <f t="shared" si="240"/>
        <v>0</v>
      </c>
      <c r="P2592" s="11">
        <f t="shared" si="241"/>
        <v>0</v>
      </c>
      <c r="Q2592" s="4" t="str">
        <f t="shared" si="242"/>
        <v>food</v>
      </c>
      <c r="R2592" s="1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0">
        <f t="shared" si="240"/>
        <v>2</v>
      </c>
      <c r="P2593" s="11">
        <f t="shared" si="241"/>
        <v>13</v>
      </c>
      <c r="Q2593" s="4" t="str">
        <f t="shared" si="242"/>
        <v>food</v>
      </c>
      <c r="R2593" s="12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0">
        <f t="shared" si="240"/>
        <v>0</v>
      </c>
      <c r="P2594" s="11">
        <f t="shared" si="241"/>
        <v>50</v>
      </c>
      <c r="Q2594" s="4" t="str">
        <f t="shared" si="242"/>
        <v>food</v>
      </c>
      <c r="R2594" s="12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0">
        <f t="shared" si="240"/>
        <v>0</v>
      </c>
      <c r="P2595" s="11">
        <f t="shared" si="241"/>
        <v>0</v>
      </c>
      <c r="Q2595" s="4" t="str">
        <f t="shared" si="242"/>
        <v>food</v>
      </c>
      <c r="R2595" s="12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0">
        <f t="shared" si="240"/>
        <v>0</v>
      </c>
      <c r="P2596" s="11">
        <f t="shared" si="241"/>
        <v>1</v>
      </c>
      <c r="Q2596" s="4" t="str">
        <f t="shared" si="242"/>
        <v>food</v>
      </c>
      <c r="R2596" s="12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0">
        <f t="shared" si="240"/>
        <v>12</v>
      </c>
      <c r="P2597" s="11">
        <f t="shared" si="241"/>
        <v>96.05</v>
      </c>
      <c r="Q2597" s="4" t="str">
        <f t="shared" si="242"/>
        <v>food</v>
      </c>
      <c r="R2597" s="12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0">
        <f t="shared" si="240"/>
        <v>24</v>
      </c>
      <c r="P2598" s="11">
        <f t="shared" si="241"/>
        <v>305.77999999999997</v>
      </c>
      <c r="Q2598" s="4" t="str">
        <f t="shared" si="242"/>
        <v>food</v>
      </c>
      <c r="R2598" s="12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0">
        <f t="shared" si="240"/>
        <v>6</v>
      </c>
      <c r="P2599" s="11">
        <f t="shared" si="241"/>
        <v>12.14</v>
      </c>
      <c r="Q2599" s="4" t="str">
        <f t="shared" si="242"/>
        <v>food</v>
      </c>
      <c r="R2599" s="12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0">
        <f t="shared" si="240"/>
        <v>39</v>
      </c>
      <c r="P2600" s="11">
        <f t="shared" si="241"/>
        <v>83.57</v>
      </c>
      <c r="Q2600" s="4" t="str">
        <f t="shared" si="242"/>
        <v>food</v>
      </c>
      <c r="R2600" s="12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0">
        <f t="shared" si="240"/>
        <v>1</v>
      </c>
      <c r="P2601" s="11">
        <f t="shared" si="241"/>
        <v>18</v>
      </c>
      <c r="Q2601" s="4" t="str">
        <f t="shared" si="242"/>
        <v>food</v>
      </c>
      <c r="R2601" s="12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0">
        <f t="shared" si="240"/>
        <v>7</v>
      </c>
      <c r="P2602" s="11">
        <f t="shared" si="241"/>
        <v>115.53</v>
      </c>
      <c r="Q2602" s="4" t="str">
        <f t="shared" si="242"/>
        <v>food</v>
      </c>
      <c r="R2602" s="1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0">
        <f t="shared" si="240"/>
        <v>661</v>
      </c>
      <c r="P2603" s="11">
        <f t="shared" si="241"/>
        <v>21.9</v>
      </c>
      <c r="Q2603" s="4" t="str">
        <f t="shared" si="242"/>
        <v>technology</v>
      </c>
      <c r="R2603" s="12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0">
        <f t="shared" si="240"/>
        <v>326</v>
      </c>
      <c r="P2604" s="11">
        <f t="shared" si="241"/>
        <v>80.02</v>
      </c>
      <c r="Q2604" s="4" t="str">
        <f t="shared" si="242"/>
        <v>technology</v>
      </c>
      <c r="R2604" s="12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0">
        <f t="shared" si="240"/>
        <v>101</v>
      </c>
      <c r="P2605" s="11">
        <f t="shared" si="241"/>
        <v>35.520000000000003</v>
      </c>
      <c r="Q2605" s="4" t="str">
        <f t="shared" si="242"/>
        <v>technology</v>
      </c>
      <c r="R2605" s="12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0">
        <f t="shared" si="240"/>
        <v>104</v>
      </c>
      <c r="P2606" s="11">
        <f t="shared" si="241"/>
        <v>64.930000000000007</v>
      </c>
      <c r="Q2606" s="4" t="str">
        <f t="shared" si="242"/>
        <v>technology</v>
      </c>
      <c r="R2606" s="12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0">
        <f t="shared" si="240"/>
        <v>107</v>
      </c>
      <c r="P2607" s="11">
        <f t="shared" si="241"/>
        <v>60.97</v>
      </c>
      <c r="Q2607" s="4" t="str">
        <f t="shared" si="242"/>
        <v>technology</v>
      </c>
      <c r="R2607" s="12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0">
        <f t="shared" si="240"/>
        <v>110</v>
      </c>
      <c r="P2608" s="11">
        <f t="shared" si="241"/>
        <v>31.44</v>
      </c>
      <c r="Q2608" s="4" t="str">
        <f t="shared" si="242"/>
        <v>technology</v>
      </c>
      <c r="R2608" s="12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0">
        <f t="shared" si="240"/>
        <v>408</v>
      </c>
      <c r="P2609" s="11">
        <f t="shared" si="241"/>
        <v>81.95</v>
      </c>
      <c r="Q2609" s="4" t="str">
        <f t="shared" si="242"/>
        <v>technology</v>
      </c>
      <c r="R2609" s="12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0">
        <f t="shared" si="240"/>
        <v>224</v>
      </c>
      <c r="P2610" s="11">
        <f t="shared" si="241"/>
        <v>58.93</v>
      </c>
      <c r="Q2610" s="4" t="str">
        <f t="shared" si="242"/>
        <v>technology</v>
      </c>
      <c r="R2610" s="12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0">
        <f t="shared" si="240"/>
        <v>304</v>
      </c>
      <c r="P2611" s="11">
        <f t="shared" si="241"/>
        <v>157.29</v>
      </c>
      <c r="Q2611" s="4" t="str">
        <f t="shared" si="242"/>
        <v>technology</v>
      </c>
      <c r="R2611" s="12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0">
        <f t="shared" si="240"/>
        <v>141</v>
      </c>
      <c r="P2612" s="11">
        <f t="shared" si="241"/>
        <v>55.76</v>
      </c>
      <c r="Q2612" s="4" t="str">
        <f t="shared" si="242"/>
        <v>technology</v>
      </c>
      <c r="R2612" s="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0">
        <f t="shared" si="240"/>
        <v>2791</v>
      </c>
      <c r="P2613" s="11">
        <f t="shared" si="241"/>
        <v>83.8</v>
      </c>
      <c r="Q2613" s="4" t="str">
        <f t="shared" si="242"/>
        <v>technology</v>
      </c>
      <c r="R2613" s="12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0">
        <f t="shared" si="240"/>
        <v>172</v>
      </c>
      <c r="P2614" s="11">
        <f t="shared" si="241"/>
        <v>58.42</v>
      </c>
      <c r="Q2614" s="4" t="str">
        <f t="shared" si="242"/>
        <v>technology</v>
      </c>
      <c r="R2614" s="12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0">
        <f t="shared" si="240"/>
        <v>101</v>
      </c>
      <c r="P2615" s="11">
        <f t="shared" si="241"/>
        <v>270.57</v>
      </c>
      <c r="Q2615" s="4" t="str">
        <f t="shared" si="242"/>
        <v>technology</v>
      </c>
      <c r="R2615" s="12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0">
        <f t="shared" si="240"/>
        <v>102</v>
      </c>
      <c r="P2616" s="11">
        <f t="shared" si="241"/>
        <v>107.1</v>
      </c>
      <c r="Q2616" s="4" t="str">
        <f t="shared" si="242"/>
        <v>technology</v>
      </c>
      <c r="R2616" s="12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0">
        <f t="shared" si="240"/>
        <v>170</v>
      </c>
      <c r="P2617" s="11">
        <f t="shared" si="241"/>
        <v>47.18</v>
      </c>
      <c r="Q2617" s="4" t="str">
        <f t="shared" si="242"/>
        <v>technology</v>
      </c>
      <c r="R2617" s="12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0">
        <f t="shared" si="240"/>
        <v>115</v>
      </c>
      <c r="P2618" s="11">
        <f t="shared" si="241"/>
        <v>120.31</v>
      </c>
      <c r="Q2618" s="4" t="str">
        <f t="shared" si="242"/>
        <v>technology</v>
      </c>
      <c r="R2618" s="12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0">
        <f t="shared" si="240"/>
        <v>878</v>
      </c>
      <c r="P2619" s="11">
        <f t="shared" si="241"/>
        <v>27.6</v>
      </c>
      <c r="Q2619" s="4" t="str">
        <f t="shared" si="242"/>
        <v>technology</v>
      </c>
      <c r="R2619" s="12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0">
        <f t="shared" si="240"/>
        <v>105</v>
      </c>
      <c r="P2620" s="11">
        <f t="shared" si="241"/>
        <v>205.3</v>
      </c>
      <c r="Q2620" s="4" t="str">
        <f t="shared" si="242"/>
        <v>technology</v>
      </c>
      <c r="R2620" s="12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0">
        <f t="shared" si="240"/>
        <v>188</v>
      </c>
      <c r="P2621" s="11">
        <f t="shared" si="241"/>
        <v>35.549999999999997</v>
      </c>
      <c r="Q2621" s="4" t="str">
        <f t="shared" si="242"/>
        <v>technology</v>
      </c>
      <c r="R2621" s="12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0">
        <f t="shared" si="240"/>
        <v>144</v>
      </c>
      <c r="P2622" s="11">
        <f t="shared" si="241"/>
        <v>74.64</v>
      </c>
      <c r="Q2622" s="4" t="str">
        <f t="shared" si="242"/>
        <v>technology</v>
      </c>
      <c r="R2622" s="1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0">
        <f t="shared" si="240"/>
        <v>146</v>
      </c>
      <c r="P2623" s="11">
        <f t="shared" si="241"/>
        <v>47.06</v>
      </c>
      <c r="Q2623" s="4" t="str">
        <f t="shared" si="242"/>
        <v>technology</v>
      </c>
      <c r="R2623" s="12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0">
        <f t="shared" si="240"/>
        <v>131</v>
      </c>
      <c r="P2624" s="11">
        <f t="shared" si="241"/>
        <v>26.59</v>
      </c>
      <c r="Q2624" s="4" t="str">
        <f t="shared" si="242"/>
        <v>technology</v>
      </c>
      <c r="R2624" s="12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0">
        <f t="shared" si="240"/>
        <v>114</v>
      </c>
      <c r="P2625" s="11">
        <f t="shared" si="241"/>
        <v>36.770000000000003</v>
      </c>
      <c r="Q2625" s="4" t="str">
        <f t="shared" si="242"/>
        <v>technology</v>
      </c>
      <c r="R2625" s="12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0">
        <f t="shared" ref="O2626:O2689" si="246">ROUND((E2626/D2626)*100,0)</f>
        <v>1379</v>
      </c>
      <c r="P2626" s="11">
        <f t="shared" si="241"/>
        <v>31.82</v>
      </c>
      <c r="Q2626" s="4" t="str">
        <f t="shared" si="242"/>
        <v>technology</v>
      </c>
      <c r="R2626" s="12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0">
        <f t="shared" si="246"/>
        <v>956</v>
      </c>
      <c r="P2627" s="11">
        <f t="shared" ref="P2627:P2690" si="247">IFERROR(ROUND((E2627/L2627),2),0)</f>
        <v>27.58</v>
      </c>
      <c r="Q2627" s="4" t="str">
        <f t="shared" ref="Q2627:Q2690" si="248">MID(N2627,1,FIND("/",N2627,1)-1)</f>
        <v>technology</v>
      </c>
      <c r="R2627" s="12" t="str">
        <f t="shared" ref="R2627:R2690" si="249">RIGHT(N2627,(LEN(N2627)-FIND("/",N2627,1)))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0">
        <f t="shared" si="246"/>
        <v>112</v>
      </c>
      <c r="P2628" s="11">
        <f t="shared" si="247"/>
        <v>56</v>
      </c>
      <c r="Q2628" s="4" t="str">
        <f t="shared" si="248"/>
        <v>technology</v>
      </c>
      <c r="R2628" s="12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0">
        <f t="shared" si="246"/>
        <v>647</v>
      </c>
      <c r="P2629" s="11">
        <f t="shared" si="247"/>
        <v>21.56</v>
      </c>
      <c r="Q2629" s="4" t="str">
        <f t="shared" si="248"/>
        <v>technology</v>
      </c>
      <c r="R2629" s="12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0">
        <f t="shared" si="246"/>
        <v>110</v>
      </c>
      <c r="P2630" s="11">
        <f t="shared" si="247"/>
        <v>44.1</v>
      </c>
      <c r="Q2630" s="4" t="str">
        <f t="shared" si="248"/>
        <v>technology</v>
      </c>
      <c r="R2630" s="12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0">
        <f t="shared" si="246"/>
        <v>128</v>
      </c>
      <c r="P2631" s="11">
        <f t="shared" si="247"/>
        <v>63.87</v>
      </c>
      <c r="Q2631" s="4" t="str">
        <f t="shared" si="248"/>
        <v>technology</v>
      </c>
      <c r="R2631" s="12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0">
        <f t="shared" si="246"/>
        <v>158</v>
      </c>
      <c r="P2632" s="11">
        <f t="shared" si="247"/>
        <v>38.99</v>
      </c>
      <c r="Q2632" s="4" t="str">
        <f t="shared" si="248"/>
        <v>technology</v>
      </c>
      <c r="R2632" s="1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0">
        <f t="shared" si="246"/>
        <v>115</v>
      </c>
      <c r="P2633" s="11">
        <f t="shared" si="247"/>
        <v>80.19</v>
      </c>
      <c r="Q2633" s="4" t="str">
        <f t="shared" si="248"/>
        <v>technology</v>
      </c>
      <c r="R2633" s="12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0">
        <f t="shared" si="246"/>
        <v>137</v>
      </c>
      <c r="P2634" s="11">
        <f t="shared" si="247"/>
        <v>34.9</v>
      </c>
      <c r="Q2634" s="4" t="str">
        <f t="shared" si="248"/>
        <v>technology</v>
      </c>
      <c r="R2634" s="12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0">
        <f t="shared" si="246"/>
        <v>355</v>
      </c>
      <c r="P2635" s="11">
        <f t="shared" si="247"/>
        <v>89.1</v>
      </c>
      <c r="Q2635" s="4" t="str">
        <f t="shared" si="248"/>
        <v>technology</v>
      </c>
      <c r="R2635" s="12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0">
        <f t="shared" si="246"/>
        <v>106</v>
      </c>
      <c r="P2636" s="11">
        <f t="shared" si="247"/>
        <v>39.44</v>
      </c>
      <c r="Q2636" s="4" t="str">
        <f t="shared" si="248"/>
        <v>technology</v>
      </c>
      <c r="R2636" s="12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0">
        <f t="shared" si="246"/>
        <v>100</v>
      </c>
      <c r="P2637" s="11">
        <f t="shared" si="247"/>
        <v>136.9</v>
      </c>
      <c r="Q2637" s="4" t="str">
        <f t="shared" si="248"/>
        <v>technology</v>
      </c>
      <c r="R2637" s="12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0">
        <f t="shared" si="246"/>
        <v>187</v>
      </c>
      <c r="P2638" s="11">
        <f t="shared" si="247"/>
        <v>37.46</v>
      </c>
      <c r="Q2638" s="4" t="str">
        <f t="shared" si="248"/>
        <v>technology</v>
      </c>
      <c r="R2638" s="12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0">
        <f t="shared" si="246"/>
        <v>166</v>
      </c>
      <c r="P2639" s="11">
        <f t="shared" si="247"/>
        <v>31.96</v>
      </c>
      <c r="Q2639" s="4" t="str">
        <f t="shared" si="248"/>
        <v>technology</v>
      </c>
      <c r="R2639" s="12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0">
        <f t="shared" si="246"/>
        <v>102</v>
      </c>
      <c r="P2640" s="11">
        <f t="shared" si="247"/>
        <v>25.21</v>
      </c>
      <c r="Q2640" s="4" t="str">
        <f t="shared" si="248"/>
        <v>technology</v>
      </c>
      <c r="R2640" s="12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0">
        <f t="shared" si="246"/>
        <v>164</v>
      </c>
      <c r="P2641" s="11">
        <f t="shared" si="247"/>
        <v>10.039999999999999</v>
      </c>
      <c r="Q2641" s="4" t="str">
        <f t="shared" si="248"/>
        <v>technology</v>
      </c>
      <c r="R2641" s="12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0">
        <f t="shared" si="246"/>
        <v>106</v>
      </c>
      <c r="P2642" s="11">
        <f t="shared" si="247"/>
        <v>45.94</v>
      </c>
      <c r="Q2642" s="4" t="str">
        <f t="shared" si="248"/>
        <v>technology</v>
      </c>
      <c r="R2642" s="1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0">
        <f t="shared" si="246"/>
        <v>1</v>
      </c>
      <c r="P2643" s="11">
        <f t="shared" si="247"/>
        <v>15</v>
      </c>
      <c r="Q2643" s="4" t="str">
        <f t="shared" si="248"/>
        <v>technology</v>
      </c>
      <c r="R2643" s="12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0">
        <f t="shared" si="246"/>
        <v>0</v>
      </c>
      <c r="P2644" s="11">
        <f t="shared" si="247"/>
        <v>0</v>
      </c>
      <c r="Q2644" s="4" t="str">
        <f t="shared" si="248"/>
        <v>technology</v>
      </c>
      <c r="R2644" s="12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0">
        <f t="shared" si="246"/>
        <v>34</v>
      </c>
      <c r="P2645" s="11">
        <f t="shared" si="247"/>
        <v>223.58</v>
      </c>
      <c r="Q2645" s="4" t="str">
        <f t="shared" si="248"/>
        <v>technology</v>
      </c>
      <c r="R2645" s="12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0">
        <f t="shared" si="246"/>
        <v>2</v>
      </c>
      <c r="P2646" s="11">
        <f t="shared" si="247"/>
        <v>39.479999999999997</v>
      </c>
      <c r="Q2646" s="4" t="str">
        <f t="shared" si="248"/>
        <v>technology</v>
      </c>
      <c r="R2646" s="12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0">
        <f t="shared" si="246"/>
        <v>11</v>
      </c>
      <c r="P2647" s="11">
        <f t="shared" si="247"/>
        <v>91.3</v>
      </c>
      <c r="Q2647" s="4" t="str">
        <f t="shared" si="248"/>
        <v>technology</v>
      </c>
      <c r="R2647" s="12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0">
        <f t="shared" si="246"/>
        <v>8</v>
      </c>
      <c r="P2648" s="11">
        <f t="shared" si="247"/>
        <v>78.67</v>
      </c>
      <c r="Q2648" s="4" t="str">
        <f t="shared" si="248"/>
        <v>technology</v>
      </c>
      <c r="R2648" s="12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0">
        <f t="shared" si="246"/>
        <v>1</v>
      </c>
      <c r="P2649" s="11">
        <f t="shared" si="247"/>
        <v>12</v>
      </c>
      <c r="Q2649" s="4" t="str">
        <f t="shared" si="248"/>
        <v>technology</v>
      </c>
      <c r="R2649" s="12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0">
        <f t="shared" si="246"/>
        <v>1</v>
      </c>
      <c r="P2650" s="11">
        <f t="shared" si="247"/>
        <v>17.670000000000002</v>
      </c>
      <c r="Q2650" s="4" t="str">
        <f t="shared" si="248"/>
        <v>technology</v>
      </c>
      <c r="R2650" s="12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0">
        <f t="shared" si="246"/>
        <v>0</v>
      </c>
      <c r="P2651" s="11">
        <f t="shared" si="247"/>
        <v>41.33</v>
      </c>
      <c r="Q2651" s="4" t="str">
        <f t="shared" si="248"/>
        <v>technology</v>
      </c>
      <c r="R2651" s="12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0">
        <f t="shared" si="246"/>
        <v>1</v>
      </c>
      <c r="P2652" s="11">
        <f t="shared" si="247"/>
        <v>71.599999999999994</v>
      </c>
      <c r="Q2652" s="4" t="str">
        <f t="shared" si="248"/>
        <v>technology</v>
      </c>
      <c r="R2652" s="1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0">
        <f t="shared" si="246"/>
        <v>2</v>
      </c>
      <c r="P2653" s="11">
        <f t="shared" si="247"/>
        <v>307.82</v>
      </c>
      <c r="Q2653" s="4" t="str">
        <f t="shared" si="248"/>
        <v>technology</v>
      </c>
      <c r="R2653" s="12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0">
        <f t="shared" si="246"/>
        <v>1</v>
      </c>
      <c r="P2654" s="11">
        <f t="shared" si="247"/>
        <v>80.45</v>
      </c>
      <c r="Q2654" s="4" t="str">
        <f t="shared" si="248"/>
        <v>technology</v>
      </c>
      <c r="R2654" s="12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0">
        <f t="shared" si="246"/>
        <v>12</v>
      </c>
      <c r="P2655" s="11">
        <f t="shared" si="247"/>
        <v>83.94</v>
      </c>
      <c r="Q2655" s="4" t="str">
        <f t="shared" si="248"/>
        <v>technology</v>
      </c>
      <c r="R2655" s="12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0">
        <f t="shared" si="246"/>
        <v>0</v>
      </c>
      <c r="P2656" s="11">
        <f t="shared" si="247"/>
        <v>8.5</v>
      </c>
      <c r="Q2656" s="4" t="str">
        <f t="shared" si="248"/>
        <v>technology</v>
      </c>
      <c r="R2656" s="12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0">
        <f t="shared" si="246"/>
        <v>21</v>
      </c>
      <c r="P2657" s="11">
        <f t="shared" si="247"/>
        <v>73.37</v>
      </c>
      <c r="Q2657" s="4" t="str">
        <f t="shared" si="248"/>
        <v>technology</v>
      </c>
      <c r="R2657" s="12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0">
        <f t="shared" si="246"/>
        <v>11</v>
      </c>
      <c r="P2658" s="11">
        <f t="shared" si="247"/>
        <v>112.86</v>
      </c>
      <c r="Q2658" s="4" t="str">
        <f t="shared" si="248"/>
        <v>technology</v>
      </c>
      <c r="R2658" s="12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0">
        <f t="shared" si="246"/>
        <v>19</v>
      </c>
      <c r="P2659" s="11">
        <f t="shared" si="247"/>
        <v>95.28</v>
      </c>
      <c r="Q2659" s="4" t="str">
        <f t="shared" si="248"/>
        <v>technology</v>
      </c>
      <c r="R2659" s="12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0">
        <f t="shared" si="246"/>
        <v>0</v>
      </c>
      <c r="P2660" s="11">
        <f t="shared" si="247"/>
        <v>22.75</v>
      </c>
      <c r="Q2660" s="4" t="str">
        <f t="shared" si="248"/>
        <v>technology</v>
      </c>
      <c r="R2660" s="12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0">
        <f t="shared" si="246"/>
        <v>3</v>
      </c>
      <c r="P2661" s="11">
        <f t="shared" si="247"/>
        <v>133.30000000000001</v>
      </c>
      <c r="Q2661" s="4" t="str">
        <f t="shared" si="248"/>
        <v>technology</v>
      </c>
      <c r="R2661" s="12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0">
        <f t="shared" si="246"/>
        <v>0</v>
      </c>
      <c r="P2662" s="11">
        <f t="shared" si="247"/>
        <v>3.8</v>
      </c>
      <c r="Q2662" s="4" t="str">
        <f t="shared" si="248"/>
        <v>technology</v>
      </c>
      <c r="R2662" s="1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0">
        <f t="shared" si="246"/>
        <v>103</v>
      </c>
      <c r="P2663" s="11">
        <f t="shared" si="247"/>
        <v>85.75</v>
      </c>
      <c r="Q2663" s="4" t="str">
        <f t="shared" si="248"/>
        <v>technology</v>
      </c>
      <c r="R2663" s="12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0">
        <f t="shared" si="246"/>
        <v>107</v>
      </c>
      <c r="P2664" s="11">
        <f t="shared" si="247"/>
        <v>267</v>
      </c>
      <c r="Q2664" s="4" t="str">
        <f t="shared" si="248"/>
        <v>technology</v>
      </c>
      <c r="R2664" s="12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0">
        <f t="shared" si="246"/>
        <v>105</v>
      </c>
      <c r="P2665" s="11">
        <f t="shared" si="247"/>
        <v>373.56</v>
      </c>
      <c r="Q2665" s="4" t="str">
        <f t="shared" si="248"/>
        <v>technology</v>
      </c>
      <c r="R2665" s="12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0">
        <f t="shared" si="246"/>
        <v>103</v>
      </c>
      <c r="P2666" s="11">
        <f t="shared" si="247"/>
        <v>174.04</v>
      </c>
      <c r="Q2666" s="4" t="str">
        <f t="shared" si="248"/>
        <v>technology</v>
      </c>
      <c r="R2666" s="12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0">
        <f t="shared" si="246"/>
        <v>123</v>
      </c>
      <c r="P2667" s="11">
        <f t="shared" si="247"/>
        <v>93.7</v>
      </c>
      <c r="Q2667" s="4" t="str">
        <f t="shared" si="248"/>
        <v>technology</v>
      </c>
      <c r="R2667" s="12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0">
        <f t="shared" si="246"/>
        <v>159</v>
      </c>
      <c r="P2668" s="11">
        <f t="shared" si="247"/>
        <v>77.33</v>
      </c>
      <c r="Q2668" s="4" t="str">
        <f t="shared" si="248"/>
        <v>technology</v>
      </c>
      <c r="R2668" s="12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0">
        <f t="shared" si="246"/>
        <v>111</v>
      </c>
      <c r="P2669" s="11">
        <f t="shared" si="247"/>
        <v>92.22</v>
      </c>
      <c r="Q2669" s="4" t="str">
        <f t="shared" si="248"/>
        <v>technology</v>
      </c>
      <c r="R2669" s="12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0">
        <f t="shared" si="246"/>
        <v>171</v>
      </c>
      <c r="P2670" s="11">
        <f t="shared" si="247"/>
        <v>60.96</v>
      </c>
      <c r="Q2670" s="4" t="str">
        <f t="shared" si="248"/>
        <v>technology</v>
      </c>
      <c r="R2670" s="12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0">
        <f t="shared" si="246"/>
        <v>125</v>
      </c>
      <c r="P2671" s="11">
        <f t="shared" si="247"/>
        <v>91</v>
      </c>
      <c r="Q2671" s="4" t="str">
        <f t="shared" si="248"/>
        <v>technology</v>
      </c>
      <c r="R2671" s="12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0">
        <f t="shared" si="246"/>
        <v>6</v>
      </c>
      <c r="P2672" s="11">
        <f t="shared" si="247"/>
        <v>41.58</v>
      </c>
      <c r="Q2672" s="4" t="str">
        <f t="shared" si="248"/>
        <v>technology</v>
      </c>
      <c r="R2672" s="1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0">
        <f t="shared" si="246"/>
        <v>11</v>
      </c>
      <c r="P2673" s="11">
        <f t="shared" si="247"/>
        <v>33.76</v>
      </c>
      <c r="Q2673" s="4" t="str">
        <f t="shared" si="248"/>
        <v>technology</v>
      </c>
      <c r="R2673" s="12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0">
        <f t="shared" si="246"/>
        <v>33</v>
      </c>
      <c r="P2674" s="11">
        <f t="shared" si="247"/>
        <v>70.62</v>
      </c>
      <c r="Q2674" s="4" t="str">
        <f t="shared" si="248"/>
        <v>technology</v>
      </c>
      <c r="R2674" s="12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0">
        <f t="shared" si="246"/>
        <v>28</v>
      </c>
      <c r="P2675" s="11">
        <f t="shared" si="247"/>
        <v>167.15</v>
      </c>
      <c r="Q2675" s="4" t="str">
        <f t="shared" si="248"/>
        <v>technology</v>
      </c>
      <c r="R2675" s="12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0">
        <f t="shared" si="246"/>
        <v>63</v>
      </c>
      <c r="P2676" s="11">
        <f t="shared" si="247"/>
        <v>128.62</v>
      </c>
      <c r="Q2676" s="4" t="str">
        <f t="shared" si="248"/>
        <v>technology</v>
      </c>
      <c r="R2676" s="12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0">
        <f t="shared" si="246"/>
        <v>8</v>
      </c>
      <c r="P2677" s="11">
        <f t="shared" si="247"/>
        <v>65.41</v>
      </c>
      <c r="Q2677" s="4" t="str">
        <f t="shared" si="248"/>
        <v>technology</v>
      </c>
      <c r="R2677" s="12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0">
        <f t="shared" si="246"/>
        <v>50</v>
      </c>
      <c r="P2678" s="11">
        <f t="shared" si="247"/>
        <v>117.56</v>
      </c>
      <c r="Q2678" s="4" t="str">
        <f t="shared" si="248"/>
        <v>technology</v>
      </c>
      <c r="R2678" s="12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0">
        <f t="shared" si="246"/>
        <v>18</v>
      </c>
      <c r="P2679" s="11">
        <f t="shared" si="247"/>
        <v>126.48</v>
      </c>
      <c r="Q2679" s="4" t="str">
        <f t="shared" si="248"/>
        <v>technology</v>
      </c>
      <c r="R2679" s="12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0">
        <f t="shared" si="246"/>
        <v>0</v>
      </c>
      <c r="P2680" s="11">
        <f t="shared" si="247"/>
        <v>550</v>
      </c>
      <c r="Q2680" s="4" t="str">
        <f t="shared" si="248"/>
        <v>technology</v>
      </c>
      <c r="R2680" s="12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0">
        <f t="shared" si="246"/>
        <v>0</v>
      </c>
      <c r="P2681" s="11">
        <f t="shared" si="247"/>
        <v>44</v>
      </c>
      <c r="Q2681" s="4" t="str">
        <f t="shared" si="248"/>
        <v>technology</v>
      </c>
      <c r="R2681" s="12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0">
        <f t="shared" si="246"/>
        <v>1</v>
      </c>
      <c r="P2682" s="11">
        <f t="shared" si="247"/>
        <v>69</v>
      </c>
      <c r="Q2682" s="4" t="str">
        <f t="shared" si="248"/>
        <v>technology</v>
      </c>
      <c r="R2682" s="1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0">
        <f t="shared" si="246"/>
        <v>1</v>
      </c>
      <c r="P2683" s="11">
        <f t="shared" si="247"/>
        <v>27.5</v>
      </c>
      <c r="Q2683" s="4" t="str">
        <f t="shared" si="248"/>
        <v>food</v>
      </c>
      <c r="R2683" s="12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0">
        <f t="shared" si="246"/>
        <v>28</v>
      </c>
      <c r="P2684" s="11">
        <f t="shared" si="247"/>
        <v>84.9</v>
      </c>
      <c r="Q2684" s="4" t="str">
        <f t="shared" si="248"/>
        <v>food</v>
      </c>
      <c r="R2684" s="12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0">
        <f t="shared" si="246"/>
        <v>0</v>
      </c>
      <c r="P2685" s="11">
        <f t="shared" si="247"/>
        <v>12</v>
      </c>
      <c r="Q2685" s="4" t="str">
        <f t="shared" si="248"/>
        <v>food</v>
      </c>
      <c r="R2685" s="12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0">
        <f t="shared" si="246"/>
        <v>1</v>
      </c>
      <c r="P2686" s="11">
        <f t="shared" si="247"/>
        <v>200</v>
      </c>
      <c r="Q2686" s="4" t="str">
        <f t="shared" si="248"/>
        <v>food</v>
      </c>
      <c r="R2686" s="12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0">
        <f t="shared" si="246"/>
        <v>0</v>
      </c>
      <c r="P2687" s="11">
        <f t="shared" si="247"/>
        <v>10</v>
      </c>
      <c r="Q2687" s="4" t="str">
        <f t="shared" si="248"/>
        <v>food</v>
      </c>
      <c r="R2687" s="12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0">
        <f t="shared" si="246"/>
        <v>0</v>
      </c>
      <c r="P2688" s="11">
        <f t="shared" si="247"/>
        <v>0</v>
      </c>
      <c r="Q2688" s="4" t="str">
        <f t="shared" si="248"/>
        <v>food</v>
      </c>
      <c r="R2688" s="12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0">
        <f t="shared" si="246"/>
        <v>0</v>
      </c>
      <c r="P2689" s="11">
        <f t="shared" si="247"/>
        <v>0</v>
      </c>
      <c r="Q2689" s="4" t="str">
        <f t="shared" si="248"/>
        <v>food</v>
      </c>
      <c r="R2689" s="12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0">
        <f t="shared" ref="O2690:O2753" si="252">ROUND((E2690/D2690)*100,0)</f>
        <v>0</v>
      </c>
      <c r="P2690" s="11">
        <f t="shared" si="247"/>
        <v>5.29</v>
      </c>
      <c r="Q2690" s="4" t="str">
        <f t="shared" si="248"/>
        <v>food</v>
      </c>
      <c r="R2690" s="12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0">
        <f t="shared" si="252"/>
        <v>0</v>
      </c>
      <c r="P2691" s="11">
        <f t="shared" ref="P2691:P2754" si="253">IFERROR(ROUND((E2691/L2691),2),0)</f>
        <v>1</v>
      </c>
      <c r="Q2691" s="4" t="str">
        <f t="shared" ref="Q2691:Q2754" si="254">MID(N2691,1,FIND("/",N2691,1)-1)</f>
        <v>food</v>
      </c>
      <c r="R2691" s="12" t="str">
        <f t="shared" ref="R2691:R2754" si="255">RIGHT(N2691,(LEN(N2691)-FIND("/",N2691,1)))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0">
        <f t="shared" si="252"/>
        <v>11</v>
      </c>
      <c r="P2692" s="11">
        <f t="shared" si="253"/>
        <v>72.760000000000005</v>
      </c>
      <c r="Q2692" s="4" t="str">
        <f t="shared" si="254"/>
        <v>food</v>
      </c>
      <c r="R2692" s="1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0">
        <f t="shared" si="252"/>
        <v>0</v>
      </c>
      <c r="P2693" s="11">
        <f t="shared" si="253"/>
        <v>17.5</v>
      </c>
      <c r="Q2693" s="4" t="str">
        <f t="shared" si="254"/>
        <v>food</v>
      </c>
      <c r="R2693" s="12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0">
        <f t="shared" si="252"/>
        <v>1</v>
      </c>
      <c r="P2694" s="11">
        <f t="shared" si="253"/>
        <v>25</v>
      </c>
      <c r="Q2694" s="4" t="str">
        <f t="shared" si="254"/>
        <v>food</v>
      </c>
      <c r="R2694" s="12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0">
        <f t="shared" si="252"/>
        <v>1</v>
      </c>
      <c r="P2695" s="11">
        <f t="shared" si="253"/>
        <v>13.33</v>
      </c>
      <c r="Q2695" s="4" t="str">
        <f t="shared" si="254"/>
        <v>food</v>
      </c>
      <c r="R2695" s="12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0">
        <f t="shared" si="252"/>
        <v>0</v>
      </c>
      <c r="P2696" s="11">
        <f t="shared" si="253"/>
        <v>1</v>
      </c>
      <c r="Q2696" s="4" t="str">
        <f t="shared" si="254"/>
        <v>food</v>
      </c>
      <c r="R2696" s="12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0">
        <f t="shared" si="252"/>
        <v>0</v>
      </c>
      <c r="P2697" s="11">
        <f t="shared" si="253"/>
        <v>23.67</v>
      </c>
      <c r="Q2697" s="4" t="str">
        <f t="shared" si="254"/>
        <v>food</v>
      </c>
      <c r="R2697" s="12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0">
        <f t="shared" si="252"/>
        <v>6</v>
      </c>
      <c r="P2698" s="11">
        <f t="shared" si="253"/>
        <v>89.21</v>
      </c>
      <c r="Q2698" s="4" t="str">
        <f t="shared" si="254"/>
        <v>food</v>
      </c>
      <c r="R2698" s="12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0">
        <f t="shared" si="252"/>
        <v>26</v>
      </c>
      <c r="P2699" s="11">
        <f t="shared" si="253"/>
        <v>116.56</v>
      </c>
      <c r="Q2699" s="4" t="str">
        <f t="shared" si="254"/>
        <v>food</v>
      </c>
      <c r="R2699" s="12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0">
        <f t="shared" si="252"/>
        <v>0</v>
      </c>
      <c r="P2700" s="11">
        <f t="shared" si="253"/>
        <v>13.01</v>
      </c>
      <c r="Q2700" s="4" t="str">
        <f t="shared" si="254"/>
        <v>food</v>
      </c>
      <c r="R2700" s="12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0">
        <f t="shared" si="252"/>
        <v>0</v>
      </c>
      <c r="P2701" s="11">
        <f t="shared" si="253"/>
        <v>0</v>
      </c>
      <c r="Q2701" s="4" t="str">
        <f t="shared" si="254"/>
        <v>food</v>
      </c>
      <c r="R2701" s="12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0">
        <f t="shared" si="252"/>
        <v>1</v>
      </c>
      <c r="P2702" s="11">
        <f t="shared" si="253"/>
        <v>17.5</v>
      </c>
      <c r="Q2702" s="4" t="str">
        <f t="shared" si="254"/>
        <v>food</v>
      </c>
      <c r="R2702" s="1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0">
        <f t="shared" si="252"/>
        <v>46</v>
      </c>
      <c r="P2703" s="11">
        <f t="shared" si="253"/>
        <v>34.130000000000003</v>
      </c>
      <c r="Q2703" s="4" t="str">
        <f t="shared" si="254"/>
        <v>theater</v>
      </c>
      <c r="R2703" s="12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0">
        <f t="shared" si="252"/>
        <v>34</v>
      </c>
      <c r="P2704" s="11">
        <f t="shared" si="253"/>
        <v>132.35</v>
      </c>
      <c r="Q2704" s="4" t="str">
        <f t="shared" si="254"/>
        <v>theater</v>
      </c>
      <c r="R2704" s="12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0">
        <f t="shared" si="252"/>
        <v>104</v>
      </c>
      <c r="P2705" s="11">
        <f t="shared" si="253"/>
        <v>922.22</v>
      </c>
      <c r="Q2705" s="4" t="str">
        <f t="shared" si="254"/>
        <v>theater</v>
      </c>
      <c r="R2705" s="12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0">
        <f t="shared" si="252"/>
        <v>6</v>
      </c>
      <c r="P2706" s="11">
        <f t="shared" si="253"/>
        <v>163.57</v>
      </c>
      <c r="Q2706" s="4" t="str">
        <f t="shared" si="254"/>
        <v>theater</v>
      </c>
      <c r="R2706" s="12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0">
        <f t="shared" si="252"/>
        <v>11</v>
      </c>
      <c r="P2707" s="11">
        <f t="shared" si="253"/>
        <v>217.38</v>
      </c>
      <c r="Q2707" s="4" t="str">
        <f t="shared" si="254"/>
        <v>theater</v>
      </c>
      <c r="R2707" s="12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0">
        <f t="shared" si="252"/>
        <v>112</v>
      </c>
      <c r="P2708" s="11">
        <f t="shared" si="253"/>
        <v>149.44</v>
      </c>
      <c r="Q2708" s="4" t="str">
        <f t="shared" si="254"/>
        <v>theater</v>
      </c>
      <c r="R2708" s="12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0">
        <f t="shared" si="252"/>
        <v>351</v>
      </c>
      <c r="P2709" s="11">
        <f t="shared" si="253"/>
        <v>71.239999999999995</v>
      </c>
      <c r="Q2709" s="4" t="str">
        <f t="shared" si="254"/>
        <v>theater</v>
      </c>
      <c r="R2709" s="12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0">
        <f t="shared" si="252"/>
        <v>233</v>
      </c>
      <c r="P2710" s="11">
        <f t="shared" si="253"/>
        <v>44.46</v>
      </c>
      <c r="Q2710" s="4" t="str">
        <f t="shared" si="254"/>
        <v>theater</v>
      </c>
      <c r="R2710" s="12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0">
        <f t="shared" si="252"/>
        <v>102</v>
      </c>
      <c r="P2711" s="11">
        <f t="shared" si="253"/>
        <v>164.94</v>
      </c>
      <c r="Q2711" s="4" t="str">
        <f t="shared" si="254"/>
        <v>theater</v>
      </c>
      <c r="R2711" s="12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0">
        <f t="shared" si="252"/>
        <v>154</v>
      </c>
      <c r="P2712" s="11">
        <f t="shared" si="253"/>
        <v>84.87</v>
      </c>
      <c r="Q2712" s="4" t="str">
        <f t="shared" si="254"/>
        <v>theater</v>
      </c>
      <c r="R2712" s="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0">
        <f t="shared" si="252"/>
        <v>101</v>
      </c>
      <c r="P2713" s="11">
        <f t="shared" si="253"/>
        <v>53.95</v>
      </c>
      <c r="Q2713" s="4" t="str">
        <f t="shared" si="254"/>
        <v>theater</v>
      </c>
      <c r="R2713" s="12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0">
        <f t="shared" si="252"/>
        <v>131</v>
      </c>
      <c r="P2714" s="11">
        <f t="shared" si="253"/>
        <v>50.53</v>
      </c>
      <c r="Q2714" s="4" t="str">
        <f t="shared" si="254"/>
        <v>theater</v>
      </c>
      <c r="R2714" s="12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0">
        <f t="shared" si="252"/>
        <v>102</v>
      </c>
      <c r="P2715" s="11">
        <f t="shared" si="253"/>
        <v>108</v>
      </c>
      <c r="Q2715" s="4" t="str">
        <f t="shared" si="254"/>
        <v>theater</v>
      </c>
      <c r="R2715" s="12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0">
        <f t="shared" si="252"/>
        <v>116</v>
      </c>
      <c r="P2716" s="11">
        <f t="shared" si="253"/>
        <v>95.37</v>
      </c>
      <c r="Q2716" s="4" t="str">
        <f t="shared" si="254"/>
        <v>theater</v>
      </c>
      <c r="R2716" s="12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0">
        <f t="shared" si="252"/>
        <v>265</v>
      </c>
      <c r="P2717" s="11">
        <f t="shared" si="253"/>
        <v>57.63</v>
      </c>
      <c r="Q2717" s="4" t="str">
        <f t="shared" si="254"/>
        <v>theater</v>
      </c>
      <c r="R2717" s="12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0">
        <f t="shared" si="252"/>
        <v>120</v>
      </c>
      <c r="P2718" s="11">
        <f t="shared" si="253"/>
        <v>64.16</v>
      </c>
      <c r="Q2718" s="4" t="str">
        <f t="shared" si="254"/>
        <v>theater</v>
      </c>
      <c r="R2718" s="12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0">
        <f t="shared" si="252"/>
        <v>120</v>
      </c>
      <c r="P2719" s="11">
        <f t="shared" si="253"/>
        <v>92.39</v>
      </c>
      <c r="Q2719" s="4" t="str">
        <f t="shared" si="254"/>
        <v>theater</v>
      </c>
      <c r="R2719" s="12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0">
        <f t="shared" si="252"/>
        <v>104</v>
      </c>
      <c r="P2720" s="11">
        <f t="shared" si="253"/>
        <v>125.98</v>
      </c>
      <c r="Q2720" s="4" t="str">
        <f t="shared" si="254"/>
        <v>theater</v>
      </c>
      <c r="R2720" s="12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0">
        <f t="shared" si="252"/>
        <v>109</v>
      </c>
      <c r="P2721" s="11">
        <f t="shared" si="253"/>
        <v>94.64</v>
      </c>
      <c r="Q2721" s="4" t="str">
        <f t="shared" si="254"/>
        <v>theater</v>
      </c>
      <c r="R2721" s="12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0">
        <f t="shared" si="252"/>
        <v>118</v>
      </c>
      <c r="P2722" s="11">
        <f t="shared" si="253"/>
        <v>170.7</v>
      </c>
      <c r="Q2722" s="4" t="str">
        <f t="shared" si="254"/>
        <v>theater</v>
      </c>
      <c r="R2722" s="1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0">
        <f t="shared" si="252"/>
        <v>1462</v>
      </c>
      <c r="P2723" s="11">
        <f t="shared" si="253"/>
        <v>40.76</v>
      </c>
      <c r="Q2723" s="4" t="str">
        <f t="shared" si="254"/>
        <v>technology</v>
      </c>
      <c r="R2723" s="12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0">
        <f t="shared" si="252"/>
        <v>253</v>
      </c>
      <c r="P2724" s="11">
        <f t="shared" si="253"/>
        <v>68.25</v>
      </c>
      <c r="Q2724" s="4" t="str">
        <f t="shared" si="254"/>
        <v>technology</v>
      </c>
      <c r="R2724" s="12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0">
        <f t="shared" si="252"/>
        <v>140</v>
      </c>
      <c r="P2725" s="11">
        <f t="shared" si="253"/>
        <v>95.49</v>
      </c>
      <c r="Q2725" s="4" t="str">
        <f t="shared" si="254"/>
        <v>technology</v>
      </c>
      <c r="R2725" s="12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0">
        <f t="shared" si="252"/>
        <v>297</v>
      </c>
      <c r="P2726" s="11">
        <f t="shared" si="253"/>
        <v>7.19</v>
      </c>
      <c r="Q2726" s="4" t="str">
        <f t="shared" si="254"/>
        <v>technology</v>
      </c>
      <c r="R2726" s="12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0">
        <f t="shared" si="252"/>
        <v>145</v>
      </c>
      <c r="P2727" s="11">
        <f t="shared" si="253"/>
        <v>511.65</v>
      </c>
      <c r="Q2727" s="4" t="str">
        <f t="shared" si="254"/>
        <v>technology</v>
      </c>
      <c r="R2727" s="12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ht="15.7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0">
        <f t="shared" si="252"/>
        <v>106</v>
      </c>
      <c r="P2728" s="11">
        <f t="shared" si="253"/>
        <v>261.75</v>
      </c>
      <c r="Q2728" s="4" t="str">
        <f t="shared" si="254"/>
        <v>technology</v>
      </c>
      <c r="R2728" s="12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0">
        <f t="shared" si="252"/>
        <v>493</v>
      </c>
      <c r="P2729" s="11">
        <f t="shared" si="253"/>
        <v>69.760000000000005</v>
      </c>
      <c r="Q2729" s="4" t="str">
        <f t="shared" si="254"/>
        <v>technology</v>
      </c>
      <c r="R2729" s="12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0">
        <f t="shared" si="252"/>
        <v>202</v>
      </c>
      <c r="P2730" s="11">
        <f t="shared" si="253"/>
        <v>77.23</v>
      </c>
      <c r="Q2730" s="4" t="str">
        <f t="shared" si="254"/>
        <v>technology</v>
      </c>
      <c r="R2730" s="12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0">
        <f t="shared" si="252"/>
        <v>104</v>
      </c>
      <c r="P2731" s="11">
        <f t="shared" si="253"/>
        <v>340.57</v>
      </c>
      <c r="Q2731" s="4" t="str">
        <f t="shared" si="254"/>
        <v>technology</v>
      </c>
      <c r="R2731" s="12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0">
        <f t="shared" si="252"/>
        <v>170</v>
      </c>
      <c r="P2732" s="11">
        <f t="shared" si="253"/>
        <v>67.42</v>
      </c>
      <c r="Q2732" s="4" t="str">
        <f t="shared" si="254"/>
        <v>technology</v>
      </c>
      <c r="R2732" s="1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0">
        <f t="shared" si="252"/>
        <v>104</v>
      </c>
      <c r="P2733" s="11">
        <f t="shared" si="253"/>
        <v>845.7</v>
      </c>
      <c r="Q2733" s="4" t="str">
        <f t="shared" si="254"/>
        <v>technology</v>
      </c>
      <c r="R2733" s="12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0">
        <f t="shared" si="252"/>
        <v>118</v>
      </c>
      <c r="P2734" s="11">
        <f t="shared" si="253"/>
        <v>97.19</v>
      </c>
      <c r="Q2734" s="4" t="str">
        <f t="shared" si="254"/>
        <v>technology</v>
      </c>
      <c r="R2734" s="12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0">
        <f t="shared" si="252"/>
        <v>108</v>
      </c>
      <c r="P2735" s="11">
        <f t="shared" si="253"/>
        <v>451.84</v>
      </c>
      <c r="Q2735" s="4" t="str">
        <f t="shared" si="254"/>
        <v>technology</v>
      </c>
      <c r="R2735" s="12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0">
        <f t="shared" si="252"/>
        <v>2260300</v>
      </c>
      <c r="P2736" s="11">
        <f t="shared" si="253"/>
        <v>138.66999999999999</v>
      </c>
      <c r="Q2736" s="4" t="str">
        <f t="shared" si="254"/>
        <v>technology</v>
      </c>
      <c r="R2736" s="12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0">
        <f t="shared" si="252"/>
        <v>978</v>
      </c>
      <c r="P2737" s="11">
        <f t="shared" si="253"/>
        <v>21.64</v>
      </c>
      <c r="Q2737" s="4" t="str">
        <f t="shared" si="254"/>
        <v>technology</v>
      </c>
      <c r="R2737" s="12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0">
        <f t="shared" si="252"/>
        <v>123</v>
      </c>
      <c r="P2738" s="11">
        <f t="shared" si="253"/>
        <v>169.52</v>
      </c>
      <c r="Q2738" s="4" t="str">
        <f t="shared" si="254"/>
        <v>technology</v>
      </c>
      <c r="R2738" s="12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0">
        <f t="shared" si="252"/>
        <v>246</v>
      </c>
      <c r="P2739" s="11">
        <f t="shared" si="253"/>
        <v>161.88</v>
      </c>
      <c r="Q2739" s="4" t="str">
        <f t="shared" si="254"/>
        <v>technology</v>
      </c>
      <c r="R2739" s="12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0">
        <f t="shared" si="252"/>
        <v>148</v>
      </c>
      <c r="P2740" s="11">
        <f t="shared" si="253"/>
        <v>493.13</v>
      </c>
      <c r="Q2740" s="4" t="str">
        <f t="shared" si="254"/>
        <v>technology</v>
      </c>
      <c r="R2740" s="12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0">
        <f t="shared" si="252"/>
        <v>384</v>
      </c>
      <c r="P2741" s="11">
        <f t="shared" si="253"/>
        <v>22.12</v>
      </c>
      <c r="Q2741" s="4" t="str">
        <f t="shared" si="254"/>
        <v>technology</v>
      </c>
      <c r="R2741" s="12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0">
        <f t="shared" si="252"/>
        <v>103</v>
      </c>
      <c r="P2742" s="11">
        <f t="shared" si="253"/>
        <v>18.239999999999998</v>
      </c>
      <c r="Q2742" s="4" t="str">
        <f t="shared" si="254"/>
        <v>technology</v>
      </c>
      <c r="R2742" s="1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0">
        <f t="shared" si="252"/>
        <v>0</v>
      </c>
      <c r="P2743" s="11">
        <f t="shared" si="253"/>
        <v>8.75</v>
      </c>
      <c r="Q2743" s="4" t="str">
        <f t="shared" si="254"/>
        <v>publishing</v>
      </c>
      <c r="R2743" s="12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0">
        <f t="shared" si="252"/>
        <v>29</v>
      </c>
      <c r="P2744" s="11">
        <f t="shared" si="253"/>
        <v>40.61</v>
      </c>
      <c r="Q2744" s="4" t="str">
        <f t="shared" si="254"/>
        <v>publishing</v>
      </c>
      <c r="R2744" s="12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0">
        <f t="shared" si="252"/>
        <v>0</v>
      </c>
      <c r="P2745" s="11">
        <f t="shared" si="253"/>
        <v>0</v>
      </c>
      <c r="Q2745" s="4" t="str">
        <f t="shared" si="254"/>
        <v>publishing</v>
      </c>
      <c r="R2745" s="12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0">
        <f t="shared" si="252"/>
        <v>5</v>
      </c>
      <c r="P2746" s="11">
        <f t="shared" si="253"/>
        <v>37.950000000000003</v>
      </c>
      <c r="Q2746" s="4" t="str">
        <f t="shared" si="254"/>
        <v>publishing</v>
      </c>
      <c r="R2746" s="12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0">
        <f t="shared" si="252"/>
        <v>22</v>
      </c>
      <c r="P2747" s="11">
        <f t="shared" si="253"/>
        <v>35.729999999999997</v>
      </c>
      <c r="Q2747" s="4" t="str">
        <f t="shared" si="254"/>
        <v>publishing</v>
      </c>
      <c r="R2747" s="12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0">
        <f t="shared" si="252"/>
        <v>27</v>
      </c>
      <c r="P2748" s="11">
        <f t="shared" si="253"/>
        <v>42.16</v>
      </c>
      <c r="Q2748" s="4" t="str">
        <f t="shared" si="254"/>
        <v>publishing</v>
      </c>
      <c r="R2748" s="12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0">
        <f t="shared" si="252"/>
        <v>28</v>
      </c>
      <c r="P2749" s="11">
        <f t="shared" si="253"/>
        <v>35</v>
      </c>
      <c r="Q2749" s="4" t="str">
        <f t="shared" si="254"/>
        <v>publishing</v>
      </c>
      <c r="R2749" s="12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0">
        <f t="shared" si="252"/>
        <v>1</v>
      </c>
      <c r="P2750" s="11">
        <f t="shared" si="253"/>
        <v>13.25</v>
      </c>
      <c r="Q2750" s="4" t="str">
        <f t="shared" si="254"/>
        <v>publishing</v>
      </c>
      <c r="R2750" s="12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0">
        <f t="shared" si="252"/>
        <v>1</v>
      </c>
      <c r="P2751" s="11">
        <f t="shared" si="253"/>
        <v>55</v>
      </c>
      <c r="Q2751" s="4" t="str">
        <f t="shared" si="254"/>
        <v>publishing</v>
      </c>
      <c r="R2751" s="12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0">
        <f t="shared" si="252"/>
        <v>0</v>
      </c>
      <c r="P2752" s="11">
        <f t="shared" si="253"/>
        <v>0</v>
      </c>
      <c r="Q2752" s="4" t="str">
        <f t="shared" si="254"/>
        <v>publishing</v>
      </c>
      <c r="R2752" s="1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0">
        <f t="shared" si="252"/>
        <v>0</v>
      </c>
      <c r="P2753" s="11">
        <f t="shared" si="253"/>
        <v>0</v>
      </c>
      <c r="Q2753" s="4" t="str">
        <f t="shared" si="254"/>
        <v>publishing</v>
      </c>
      <c r="R2753" s="12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0">
        <f t="shared" ref="O2754:O2817" si="258">ROUND((E2754/D2754)*100,0)</f>
        <v>11</v>
      </c>
      <c r="P2754" s="11">
        <f t="shared" si="253"/>
        <v>39.29</v>
      </c>
      <c r="Q2754" s="4" t="str">
        <f t="shared" si="254"/>
        <v>publishing</v>
      </c>
      <c r="R2754" s="12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0">
        <f t="shared" si="258"/>
        <v>19</v>
      </c>
      <c r="P2755" s="11">
        <f t="shared" ref="P2755:P2818" si="259">IFERROR(ROUND((E2755/L2755),2),0)</f>
        <v>47.5</v>
      </c>
      <c r="Q2755" s="4" t="str">
        <f t="shared" ref="Q2755:Q2818" si="260">MID(N2755,1,FIND("/",N2755,1)-1)</f>
        <v>publishing</v>
      </c>
      <c r="R2755" s="12" t="str">
        <f t="shared" ref="R2755:R2818" si="261">RIGHT(N2755,(LEN(N2755)-FIND("/",N2755,1)))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0">
        <f t="shared" si="258"/>
        <v>0</v>
      </c>
      <c r="P2756" s="11">
        <f t="shared" si="259"/>
        <v>0</v>
      </c>
      <c r="Q2756" s="4" t="str">
        <f t="shared" si="260"/>
        <v>publishing</v>
      </c>
      <c r="R2756" s="12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0">
        <f t="shared" si="258"/>
        <v>52</v>
      </c>
      <c r="P2757" s="11">
        <f t="shared" si="259"/>
        <v>17.329999999999998</v>
      </c>
      <c r="Q2757" s="4" t="str">
        <f t="shared" si="260"/>
        <v>publishing</v>
      </c>
      <c r="R2757" s="12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0">
        <f t="shared" si="258"/>
        <v>10</v>
      </c>
      <c r="P2758" s="11">
        <f t="shared" si="259"/>
        <v>31.76</v>
      </c>
      <c r="Q2758" s="4" t="str">
        <f t="shared" si="260"/>
        <v>publishing</v>
      </c>
      <c r="R2758" s="12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0">
        <f t="shared" si="258"/>
        <v>1</v>
      </c>
      <c r="P2759" s="11">
        <f t="shared" si="259"/>
        <v>5</v>
      </c>
      <c r="Q2759" s="4" t="str">
        <f t="shared" si="260"/>
        <v>publishing</v>
      </c>
      <c r="R2759" s="12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0">
        <f t="shared" si="258"/>
        <v>12</v>
      </c>
      <c r="P2760" s="11">
        <f t="shared" si="259"/>
        <v>39</v>
      </c>
      <c r="Q2760" s="4" t="str">
        <f t="shared" si="260"/>
        <v>publishing</v>
      </c>
      <c r="R2760" s="12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0">
        <f t="shared" si="258"/>
        <v>11</v>
      </c>
      <c r="P2761" s="11">
        <f t="shared" si="259"/>
        <v>52.5</v>
      </c>
      <c r="Q2761" s="4" t="str">
        <f t="shared" si="260"/>
        <v>publishing</v>
      </c>
      <c r="R2761" s="12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0">
        <f t="shared" si="258"/>
        <v>0</v>
      </c>
      <c r="P2762" s="11">
        <f t="shared" si="259"/>
        <v>0</v>
      </c>
      <c r="Q2762" s="4" t="str">
        <f t="shared" si="260"/>
        <v>publishing</v>
      </c>
      <c r="R2762" s="1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0">
        <f t="shared" si="258"/>
        <v>1</v>
      </c>
      <c r="P2763" s="11">
        <f t="shared" si="259"/>
        <v>9</v>
      </c>
      <c r="Q2763" s="4" t="str">
        <f t="shared" si="260"/>
        <v>publishing</v>
      </c>
      <c r="R2763" s="12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0">
        <f t="shared" si="258"/>
        <v>1</v>
      </c>
      <c r="P2764" s="11">
        <f t="shared" si="259"/>
        <v>25</v>
      </c>
      <c r="Q2764" s="4" t="str">
        <f t="shared" si="260"/>
        <v>publishing</v>
      </c>
      <c r="R2764" s="12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0">
        <f t="shared" si="258"/>
        <v>0</v>
      </c>
      <c r="P2765" s="11">
        <f t="shared" si="259"/>
        <v>30</v>
      </c>
      <c r="Q2765" s="4" t="str">
        <f t="shared" si="260"/>
        <v>publishing</v>
      </c>
      <c r="R2765" s="12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0">
        <f t="shared" si="258"/>
        <v>1</v>
      </c>
      <c r="P2766" s="11">
        <f t="shared" si="259"/>
        <v>11.25</v>
      </c>
      <c r="Q2766" s="4" t="str">
        <f t="shared" si="260"/>
        <v>publishing</v>
      </c>
      <c r="R2766" s="12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0">
        <f t="shared" si="258"/>
        <v>0</v>
      </c>
      <c r="P2767" s="11">
        <f t="shared" si="259"/>
        <v>0</v>
      </c>
      <c r="Q2767" s="4" t="str">
        <f t="shared" si="260"/>
        <v>publishing</v>
      </c>
      <c r="R2767" s="12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0">
        <f t="shared" si="258"/>
        <v>2</v>
      </c>
      <c r="P2768" s="11">
        <f t="shared" si="259"/>
        <v>25</v>
      </c>
      <c r="Q2768" s="4" t="str">
        <f t="shared" si="260"/>
        <v>publishing</v>
      </c>
      <c r="R2768" s="12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0">
        <f t="shared" si="258"/>
        <v>1</v>
      </c>
      <c r="P2769" s="11">
        <f t="shared" si="259"/>
        <v>11.33</v>
      </c>
      <c r="Q2769" s="4" t="str">
        <f t="shared" si="260"/>
        <v>publishing</v>
      </c>
      <c r="R2769" s="12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0">
        <f t="shared" si="258"/>
        <v>14</v>
      </c>
      <c r="P2770" s="11">
        <f t="shared" si="259"/>
        <v>29.47</v>
      </c>
      <c r="Q2770" s="4" t="str">
        <f t="shared" si="260"/>
        <v>publishing</v>
      </c>
      <c r="R2770" s="12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0">
        <f t="shared" si="258"/>
        <v>0</v>
      </c>
      <c r="P2771" s="11">
        <f t="shared" si="259"/>
        <v>1</v>
      </c>
      <c r="Q2771" s="4" t="str">
        <f t="shared" si="260"/>
        <v>publishing</v>
      </c>
      <c r="R2771" s="12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0">
        <f t="shared" si="258"/>
        <v>10</v>
      </c>
      <c r="P2772" s="11">
        <f t="shared" si="259"/>
        <v>63.1</v>
      </c>
      <c r="Q2772" s="4" t="str">
        <f t="shared" si="260"/>
        <v>publishing</v>
      </c>
      <c r="R2772" s="1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0">
        <f t="shared" si="258"/>
        <v>0</v>
      </c>
      <c r="P2773" s="11">
        <f t="shared" si="259"/>
        <v>0</v>
      </c>
      <c r="Q2773" s="4" t="str">
        <f t="shared" si="260"/>
        <v>publishing</v>
      </c>
      <c r="R2773" s="12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0">
        <f t="shared" si="258"/>
        <v>0</v>
      </c>
      <c r="P2774" s="11">
        <f t="shared" si="259"/>
        <v>0</v>
      </c>
      <c r="Q2774" s="4" t="str">
        <f t="shared" si="260"/>
        <v>publishing</v>
      </c>
      <c r="R2774" s="12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0">
        <f t="shared" si="258"/>
        <v>0</v>
      </c>
      <c r="P2775" s="11">
        <f t="shared" si="259"/>
        <v>1</v>
      </c>
      <c r="Q2775" s="4" t="str">
        <f t="shared" si="260"/>
        <v>publishing</v>
      </c>
      <c r="R2775" s="12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0">
        <f t="shared" si="258"/>
        <v>14</v>
      </c>
      <c r="P2776" s="11">
        <f t="shared" si="259"/>
        <v>43.85</v>
      </c>
      <c r="Q2776" s="4" t="str">
        <f t="shared" si="260"/>
        <v>publishing</v>
      </c>
      <c r="R2776" s="12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0">
        <f t="shared" si="258"/>
        <v>3</v>
      </c>
      <c r="P2777" s="11">
        <f t="shared" si="259"/>
        <v>75</v>
      </c>
      <c r="Q2777" s="4" t="str">
        <f t="shared" si="260"/>
        <v>publishing</v>
      </c>
      <c r="R2777" s="12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0">
        <f t="shared" si="258"/>
        <v>8</v>
      </c>
      <c r="P2778" s="11">
        <f t="shared" si="259"/>
        <v>45.97</v>
      </c>
      <c r="Q2778" s="4" t="str">
        <f t="shared" si="260"/>
        <v>publishing</v>
      </c>
      <c r="R2778" s="12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0">
        <f t="shared" si="258"/>
        <v>0</v>
      </c>
      <c r="P2779" s="11">
        <f t="shared" si="259"/>
        <v>10</v>
      </c>
      <c r="Q2779" s="4" t="str">
        <f t="shared" si="260"/>
        <v>publishing</v>
      </c>
      <c r="R2779" s="12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0">
        <f t="shared" si="258"/>
        <v>26</v>
      </c>
      <c r="P2780" s="11">
        <f t="shared" si="259"/>
        <v>93.67</v>
      </c>
      <c r="Q2780" s="4" t="str">
        <f t="shared" si="260"/>
        <v>publishing</v>
      </c>
      <c r="R2780" s="12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0">
        <f t="shared" si="258"/>
        <v>2</v>
      </c>
      <c r="P2781" s="11">
        <f t="shared" si="259"/>
        <v>53</v>
      </c>
      <c r="Q2781" s="4" t="str">
        <f t="shared" si="260"/>
        <v>publishing</v>
      </c>
      <c r="R2781" s="12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0">
        <f t="shared" si="258"/>
        <v>0</v>
      </c>
      <c r="P2782" s="11">
        <f t="shared" si="259"/>
        <v>0</v>
      </c>
      <c r="Q2782" s="4" t="str">
        <f t="shared" si="260"/>
        <v>publishing</v>
      </c>
      <c r="R2782" s="1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0">
        <f t="shared" si="258"/>
        <v>105</v>
      </c>
      <c r="P2783" s="11">
        <f t="shared" si="259"/>
        <v>47</v>
      </c>
      <c r="Q2783" s="4" t="str">
        <f t="shared" si="260"/>
        <v>theater</v>
      </c>
      <c r="R2783" s="12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0">
        <f t="shared" si="258"/>
        <v>120</v>
      </c>
      <c r="P2784" s="11">
        <f t="shared" si="259"/>
        <v>66.67</v>
      </c>
      <c r="Q2784" s="4" t="str">
        <f t="shared" si="260"/>
        <v>theater</v>
      </c>
      <c r="R2784" s="12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0">
        <f t="shared" si="258"/>
        <v>115</v>
      </c>
      <c r="P2785" s="11">
        <f t="shared" si="259"/>
        <v>18.77</v>
      </c>
      <c r="Q2785" s="4" t="str">
        <f t="shared" si="260"/>
        <v>theater</v>
      </c>
      <c r="R2785" s="12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0">
        <f t="shared" si="258"/>
        <v>119</v>
      </c>
      <c r="P2786" s="11">
        <f t="shared" si="259"/>
        <v>66.11</v>
      </c>
      <c r="Q2786" s="4" t="str">
        <f t="shared" si="260"/>
        <v>theater</v>
      </c>
      <c r="R2786" s="12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0">
        <f t="shared" si="258"/>
        <v>105</v>
      </c>
      <c r="P2787" s="11">
        <f t="shared" si="259"/>
        <v>36.86</v>
      </c>
      <c r="Q2787" s="4" t="str">
        <f t="shared" si="260"/>
        <v>theater</v>
      </c>
      <c r="R2787" s="12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0">
        <f t="shared" si="258"/>
        <v>118</v>
      </c>
      <c r="P2788" s="11">
        <f t="shared" si="259"/>
        <v>39.81</v>
      </c>
      <c r="Q2788" s="4" t="str">
        <f t="shared" si="260"/>
        <v>theater</v>
      </c>
      <c r="R2788" s="12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0">
        <f t="shared" si="258"/>
        <v>120</v>
      </c>
      <c r="P2789" s="11">
        <f t="shared" si="259"/>
        <v>31.5</v>
      </c>
      <c r="Q2789" s="4" t="str">
        <f t="shared" si="260"/>
        <v>theater</v>
      </c>
      <c r="R2789" s="12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0">
        <f t="shared" si="258"/>
        <v>103</v>
      </c>
      <c r="P2790" s="11">
        <f t="shared" si="259"/>
        <v>102.5</v>
      </c>
      <c r="Q2790" s="4" t="str">
        <f t="shared" si="260"/>
        <v>theater</v>
      </c>
      <c r="R2790" s="12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0">
        <f t="shared" si="258"/>
        <v>101</v>
      </c>
      <c r="P2791" s="11">
        <f t="shared" si="259"/>
        <v>126.46</v>
      </c>
      <c r="Q2791" s="4" t="str">
        <f t="shared" si="260"/>
        <v>theater</v>
      </c>
      <c r="R2791" s="12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0">
        <f t="shared" si="258"/>
        <v>105</v>
      </c>
      <c r="P2792" s="11">
        <f t="shared" si="259"/>
        <v>47.88</v>
      </c>
      <c r="Q2792" s="4" t="str">
        <f t="shared" si="260"/>
        <v>theater</v>
      </c>
      <c r="R2792" s="1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0">
        <f t="shared" si="258"/>
        <v>103</v>
      </c>
      <c r="P2793" s="11">
        <f t="shared" si="259"/>
        <v>73.209999999999994</v>
      </c>
      <c r="Q2793" s="4" t="str">
        <f t="shared" si="260"/>
        <v>theater</v>
      </c>
      <c r="R2793" s="12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0">
        <f t="shared" si="258"/>
        <v>108</v>
      </c>
      <c r="P2794" s="11">
        <f t="shared" si="259"/>
        <v>89.67</v>
      </c>
      <c r="Q2794" s="4" t="str">
        <f t="shared" si="260"/>
        <v>theater</v>
      </c>
      <c r="R2794" s="12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0">
        <f t="shared" si="258"/>
        <v>111</v>
      </c>
      <c r="P2795" s="11">
        <f t="shared" si="259"/>
        <v>151.46</v>
      </c>
      <c r="Q2795" s="4" t="str">
        <f t="shared" si="260"/>
        <v>theater</v>
      </c>
      <c r="R2795" s="12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0">
        <f t="shared" si="258"/>
        <v>150</v>
      </c>
      <c r="P2796" s="11">
        <f t="shared" si="259"/>
        <v>25</v>
      </c>
      <c r="Q2796" s="4" t="str">
        <f t="shared" si="260"/>
        <v>theater</v>
      </c>
      <c r="R2796" s="12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0">
        <f t="shared" si="258"/>
        <v>104</v>
      </c>
      <c r="P2797" s="11">
        <f t="shared" si="259"/>
        <v>36.5</v>
      </c>
      <c r="Q2797" s="4" t="str">
        <f t="shared" si="260"/>
        <v>theater</v>
      </c>
      <c r="R2797" s="12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0">
        <f t="shared" si="258"/>
        <v>116</v>
      </c>
      <c r="P2798" s="11">
        <f t="shared" si="259"/>
        <v>44</v>
      </c>
      <c r="Q2798" s="4" t="str">
        <f t="shared" si="260"/>
        <v>theater</v>
      </c>
      <c r="R2798" s="12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0">
        <f t="shared" si="258"/>
        <v>103</v>
      </c>
      <c r="P2799" s="11">
        <f t="shared" si="259"/>
        <v>87.36</v>
      </c>
      <c r="Q2799" s="4" t="str">
        <f t="shared" si="260"/>
        <v>theater</v>
      </c>
      <c r="R2799" s="12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0">
        <f t="shared" si="258"/>
        <v>101</v>
      </c>
      <c r="P2800" s="11">
        <f t="shared" si="259"/>
        <v>36.47</v>
      </c>
      <c r="Q2800" s="4" t="str">
        <f t="shared" si="260"/>
        <v>theater</v>
      </c>
      <c r="R2800" s="12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0">
        <f t="shared" si="258"/>
        <v>117</v>
      </c>
      <c r="P2801" s="11">
        <f t="shared" si="259"/>
        <v>44.86</v>
      </c>
      <c r="Q2801" s="4" t="str">
        <f t="shared" si="260"/>
        <v>theater</v>
      </c>
      <c r="R2801" s="12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0">
        <f t="shared" si="258"/>
        <v>133</v>
      </c>
      <c r="P2802" s="11">
        <f t="shared" si="259"/>
        <v>42.9</v>
      </c>
      <c r="Q2802" s="4" t="str">
        <f t="shared" si="260"/>
        <v>theater</v>
      </c>
      <c r="R2802" s="1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0">
        <f t="shared" si="258"/>
        <v>133</v>
      </c>
      <c r="P2803" s="11">
        <f t="shared" si="259"/>
        <v>51.23</v>
      </c>
      <c r="Q2803" s="4" t="str">
        <f t="shared" si="260"/>
        <v>theater</v>
      </c>
      <c r="R2803" s="12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0">
        <f t="shared" si="258"/>
        <v>102</v>
      </c>
      <c r="P2804" s="11">
        <f t="shared" si="259"/>
        <v>33.94</v>
      </c>
      <c r="Q2804" s="4" t="str">
        <f t="shared" si="260"/>
        <v>theater</v>
      </c>
      <c r="R2804" s="12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0">
        <f t="shared" si="258"/>
        <v>128</v>
      </c>
      <c r="P2805" s="11">
        <f t="shared" si="259"/>
        <v>90.74</v>
      </c>
      <c r="Q2805" s="4" t="str">
        <f t="shared" si="260"/>
        <v>theater</v>
      </c>
      <c r="R2805" s="12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0">
        <f t="shared" si="258"/>
        <v>115</v>
      </c>
      <c r="P2806" s="11">
        <f t="shared" si="259"/>
        <v>50</v>
      </c>
      <c r="Q2806" s="4" t="str">
        <f t="shared" si="260"/>
        <v>theater</v>
      </c>
      <c r="R2806" s="12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0">
        <f t="shared" si="258"/>
        <v>110</v>
      </c>
      <c r="P2807" s="11">
        <f t="shared" si="259"/>
        <v>24.44</v>
      </c>
      <c r="Q2807" s="4" t="str">
        <f t="shared" si="260"/>
        <v>theater</v>
      </c>
      <c r="R2807" s="12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0">
        <f t="shared" si="258"/>
        <v>112</v>
      </c>
      <c r="P2808" s="11">
        <f t="shared" si="259"/>
        <v>44.25</v>
      </c>
      <c r="Q2808" s="4" t="str">
        <f t="shared" si="260"/>
        <v>theater</v>
      </c>
      <c r="R2808" s="12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0">
        <f t="shared" si="258"/>
        <v>126</v>
      </c>
      <c r="P2809" s="11">
        <f t="shared" si="259"/>
        <v>67.739999999999995</v>
      </c>
      <c r="Q2809" s="4" t="str">
        <f t="shared" si="260"/>
        <v>theater</v>
      </c>
      <c r="R2809" s="12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0">
        <f t="shared" si="258"/>
        <v>100</v>
      </c>
      <c r="P2810" s="11">
        <f t="shared" si="259"/>
        <v>65.38</v>
      </c>
      <c r="Q2810" s="4" t="str">
        <f t="shared" si="260"/>
        <v>theater</v>
      </c>
      <c r="R2810" s="12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0">
        <f t="shared" si="258"/>
        <v>102</v>
      </c>
      <c r="P2811" s="11">
        <f t="shared" si="259"/>
        <v>121.9</v>
      </c>
      <c r="Q2811" s="4" t="str">
        <f t="shared" si="260"/>
        <v>theater</v>
      </c>
      <c r="R2811" s="12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0">
        <f t="shared" si="258"/>
        <v>108</v>
      </c>
      <c r="P2812" s="11">
        <f t="shared" si="259"/>
        <v>47.46</v>
      </c>
      <c r="Q2812" s="4" t="str">
        <f t="shared" si="260"/>
        <v>theater</v>
      </c>
      <c r="R2812" s="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0">
        <f t="shared" si="258"/>
        <v>100</v>
      </c>
      <c r="P2813" s="11">
        <f t="shared" si="259"/>
        <v>92.84</v>
      </c>
      <c r="Q2813" s="4" t="str">
        <f t="shared" si="260"/>
        <v>theater</v>
      </c>
      <c r="R2813" s="12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0">
        <f t="shared" si="258"/>
        <v>113</v>
      </c>
      <c r="P2814" s="11">
        <f t="shared" si="259"/>
        <v>68.25</v>
      </c>
      <c r="Q2814" s="4" t="str">
        <f t="shared" si="260"/>
        <v>theater</v>
      </c>
      <c r="R2814" s="12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0">
        <f t="shared" si="258"/>
        <v>128</v>
      </c>
      <c r="P2815" s="11">
        <f t="shared" si="259"/>
        <v>37.21</v>
      </c>
      <c r="Q2815" s="4" t="str">
        <f t="shared" si="260"/>
        <v>theater</v>
      </c>
      <c r="R2815" s="12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0">
        <f t="shared" si="258"/>
        <v>108</v>
      </c>
      <c r="P2816" s="11">
        <f t="shared" si="259"/>
        <v>25.25</v>
      </c>
      <c r="Q2816" s="4" t="str">
        <f t="shared" si="260"/>
        <v>theater</v>
      </c>
      <c r="R2816" s="12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0">
        <f t="shared" si="258"/>
        <v>242</v>
      </c>
      <c r="P2817" s="11">
        <f t="shared" si="259"/>
        <v>43.21</v>
      </c>
      <c r="Q2817" s="4" t="str">
        <f t="shared" si="260"/>
        <v>theater</v>
      </c>
      <c r="R2817" s="12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0">
        <f t="shared" ref="O2818:O2881" si="264">ROUND((E2818/D2818)*100,0)</f>
        <v>142</v>
      </c>
      <c r="P2818" s="11">
        <f t="shared" si="259"/>
        <v>25.13</v>
      </c>
      <c r="Q2818" s="4" t="str">
        <f t="shared" si="260"/>
        <v>theater</v>
      </c>
      <c r="R2818" s="12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0">
        <f t="shared" si="264"/>
        <v>130</v>
      </c>
      <c r="P2819" s="11">
        <f t="shared" ref="P2819:P2882" si="265">IFERROR(ROUND((E2819/L2819),2),0)</f>
        <v>23.64</v>
      </c>
      <c r="Q2819" s="4" t="str">
        <f t="shared" ref="Q2819:Q2882" si="266">MID(N2819,1,FIND("/",N2819,1)-1)</f>
        <v>theater</v>
      </c>
      <c r="R2819" s="12" t="str">
        <f t="shared" ref="R2819:R2882" si="267">RIGHT(N2819,(LEN(N2819)-FIND("/",N2819,1)))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0">
        <f t="shared" si="264"/>
        <v>106</v>
      </c>
      <c r="P2820" s="11">
        <f t="shared" si="265"/>
        <v>103.95</v>
      </c>
      <c r="Q2820" s="4" t="str">
        <f t="shared" si="266"/>
        <v>theater</v>
      </c>
      <c r="R2820" s="12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0">
        <f t="shared" si="264"/>
        <v>105</v>
      </c>
      <c r="P2821" s="11">
        <f t="shared" si="265"/>
        <v>50.38</v>
      </c>
      <c r="Q2821" s="4" t="str">
        <f t="shared" si="266"/>
        <v>theater</v>
      </c>
      <c r="R2821" s="12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0">
        <f t="shared" si="264"/>
        <v>136</v>
      </c>
      <c r="P2822" s="11">
        <f t="shared" si="265"/>
        <v>13.6</v>
      </c>
      <c r="Q2822" s="4" t="str">
        <f t="shared" si="266"/>
        <v>theater</v>
      </c>
      <c r="R2822" s="1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0">
        <f t="shared" si="264"/>
        <v>100</v>
      </c>
      <c r="P2823" s="11">
        <f t="shared" si="265"/>
        <v>28.57</v>
      </c>
      <c r="Q2823" s="4" t="str">
        <f t="shared" si="266"/>
        <v>theater</v>
      </c>
      <c r="R2823" s="12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0">
        <f t="shared" si="264"/>
        <v>100</v>
      </c>
      <c r="P2824" s="11">
        <f t="shared" si="265"/>
        <v>63.83</v>
      </c>
      <c r="Q2824" s="4" t="str">
        <f t="shared" si="266"/>
        <v>theater</v>
      </c>
      <c r="R2824" s="12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0">
        <f t="shared" si="264"/>
        <v>124</v>
      </c>
      <c r="P2825" s="11">
        <f t="shared" si="265"/>
        <v>8.86</v>
      </c>
      <c r="Q2825" s="4" t="str">
        <f t="shared" si="266"/>
        <v>theater</v>
      </c>
      <c r="R2825" s="12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0">
        <f t="shared" si="264"/>
        <v>117</v>
      </c>
      <c r="P2826" s="11">
        <f t="shared" si="265"/>
        <v>50.67</v>
      </c>
      <c r="Q2826" s="4" t="str">
        <f t="shared" si="266"/>
        <v>theater</v>
      </c>
      <c r="R2826" s="12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0">
        <f t="shared" si="264"/>
        <v>103</v>
      </c>
      <c r="P2827" s="11">
        <f t="shared" si="265"/>
        <v>60.78</v>
      </c>
      <c r="Q2827" s="4" t="str">
        <f t="shared" si="266"/>
        <v>theater</v>
      </c>
      <c r="R2827" s="12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0">
        <f t="shared" si="264"/>
        <v>108</v>
      </c>
      <c r="P2828" s="11">
        <f t="shared" si="265"/>
        <v>113.42</v>
      </c>
      <c r="Q2828" s="4" t="str">
        <f t="shared" si="266"/>
        <v>theater</v>
      </c>
      <c r="R2828" s="12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0">
        <f t="shared" si="264"/>
        <v>120</v>
      </c>
      <c r="P2829" s="11">
        <f t="shared" si="265"/>
        <v>104.57</v>
      </c>
      <c r="Q2829" s="4" t="str">
        <f t="shared" si="266"/>
        <v>theater</v>
      </c>
      <c r="R2829" s="12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0">
        <f t="shared" si="264"/>
        <v>100</v>
      </c>
      <c r="P2830" s="11">
        <f t="shared" si="265"/>
        <v>98.31</v>
      </c>
      <c r="Q2830" s="4" t="str">
        <f t="shared" si="266"/>
        <v>theater</v>
      </c>
      <c r="R2830" s="12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0">
        <f t="shared" si="264"/>
        <v>107</v>
      </c>
      <c r="P2831" s="11">
        <f t="shared" si="265"/>
        <v>35.04</v>
      </c>
      <c r="Q2831" s="4" t="str">
        <f t="shared" si="266"/>
        <v>theater</v>
      </c>
      <c r="R2831" s="12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0">
        <f t="shared" si="264"/>
        <v>100</v>
      </c>
      <c r="P2832" s="11">
        <f t="shared" si="265"/>
        <v>272.73</v>
      </c>
      <c r="Q2832" s="4" t="str">
        <f t="shared" si="266"/>
        <v>theater</v>
      </c>
      <c r="R2832" s="1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0">
        <f t="shared" si="264"/>
        <v>111</v>
      </c>
      <c r="P2833" s="11">
        <f t="shared" si="265"/>
        <v>63.85</v>
      </c>
      <c r="Q2833" s="4" t="str">
        <f t="shared" si="266"/>
        <v>theater</v>
      </c>
      <c r="R2833" s="12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0">
        <f t="shared" si="264"/>
        <v>115</v>
      </c>
      <c r="P2834" s="11">
        <f t="shared" si="265"/>
        <v>30.19</v>
      </c>
      <c r="Q2834" s="4" t="str">
        <f t="shared" si="266"/>
        <v>theater</v>
      </c>
      <c r="R2834" s="12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0">
        <f t="shared" si="264"/>
        <v>108</v>
      </c>
      <c r="P2835" s="11">
        <f t="shared" si="265"/>
        <v>83.51</v>
      </c>
      <c r="Q2835" s="4" t="str">
        <f t="shared" si="266"/>
        <v>theater</v>
      </c>
      <c r="R2835" s="12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0">
        <f t="shared" si="264"/>
        <v>170</v>
      </c>
      <c r="P2836" s="11">
        <f t="shared" si="265"/>
        <v>64.760000000000005</v>
      </c>
      <c r="Q2836" s="4" t="str">
        <f t="shared" si="266"/>
        <v>theater</v>
      </c>
      <c r="R2836" s="12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0">
        <f t="shared" si="264"/>
        <v>187</v>
      </c>
      <c r="P2837" s="11">
        <f t="shared" si="265"/>
        <v>20.12</v>
      </c>
      <c r="Q2837" s="4" t="str">
        <f t="shared" si="266"/>
        <v>theater</v>
      </c>
      <c r="R2837" s="12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0">
        <f t="shared" si="264"/>
        <v>108</v>
      </c>
      <c r="P2838" s="11">
        <f t="shared" si="265"/>
        <v>44.09</v>
      </c>
      <c r="Q2838" s="4" t="str">
        <f t="shared" si="266"/>
        <v>theater</v>
      </c>
      <c r="R2838" s="12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0">
        <f t="shared" si="264"/>
        <v>100</v>
      </c>
      <c r="P2839" s="11">
        <f t="shared" si="265"/>
        <v>40.479999999999997</v>
      </c>
      <c r="Q2839" s="4" t="str">
        <f t="shared" si="266"/>
        <v>theater</v>
      </c>
      <c r="R2839" s="12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0">
        <f t="shared" si="264"/>
        <v>120</v>
      </c>
      <c r="P2840" s="11">
        <f t="shared" si="265"/>
        <v>44.54</v>
      </c>
      <c r="Q2840" s="4" t="str">
        <f t="shared" si="266"/>
        <v>theater</v>
      </c>
      <c r="R2840" s="12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0">
        <f t="shared" si="264"/>
        <v>111</v>
      </c>
      <c r="P2841" s="11">
        <f t="shared" si="265"/>
        <v>125.81</v>
      </c>
      <c r="Q2841" s="4" t="str">
        <f t="shared" si="266"/>
        <v>theater</v>
      </c>
      <c r="R2841" s="12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0">
        <f t="shared" si="264"/>
        <v>104</v>
      </c>
      <c r="P2842" s="11">
        <f t="shared" si="265"/>
        <v>19.7</v>
      </c>
      <c r="Q2842" s="4" t="str">
        <f t="shared" si="266"/>
        <v>theater</v>
      </c>
      <c r="R2842" s="1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0">
        <f t="shared" si="264"/>
        <v>1</v>
      </c>
      <c r="P2843" s="11">
        <f t="shared" si="265"/>
        <v>10</v>
      </c>
      <c r="Q2843" s="4" t="str">
        <f t="shared" si="266"/>
        <v>theater</v>
      </c>
      <c r="R2843" s="12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0">
        <f t="shared" si="264"/>
        <v>0</v>
      </c>
      <c r="P2844" s="11">
        <f t="shared" si="265"/>
        <v>0</v>
      </c>
      <c r="Q2844" s="4" t="str">
        <f t="shared" si="266"/>
        <v>theater</v>
      </c>
      <c r="R2844" s="12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0">
        <f t="shared" si="264"/>
        <v>0</v>
      </c>
      <c r="P2845" s="11">
        <f t="shared" si="265"/>
        <v>0</v>
      </c>
      <c r="Q2845" s="4" t="str">
        <f t="shared" si="266"/>
        <v>theater</v>
      </c>
      <c r="R2845" s="12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0">
        <f t="shared" si="264"/>
        <v>5</v>
      </c>
      <c r="P2846" s="11">
        <f t="shared" si="265"/>
        <v>30</v>
      </c>
      <c r="Q2846" s="4" t="str">
        <f t="shared" si="266"/>
        <v>theater</v>
      </c>
      <c r="R2846" s="12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0">
        <f t="shared" si="264"/>
        <v>32</v>
      </c>
      <c r="P2847" s="11">
        <f t="shared" si="265"/>
        <v>60.67</v>
      </c>
      <c r="Q2847" s="4" t="str">
        <f t="shared" si="266"/>
        <v>theater</v>
      </c>
      <c r="R2847" s="12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0">
        <f t="shared" si="264"/>
        <v>0</v>
      </c>
      <c r="P2848" s="11">
        <f t="shared" si="265"/>
        <v>0</v>
      </c>
      <c r="Q2848" s="4" t="str">
        <f t="shared" si="266"/>
        <v>theater</v>
      </c>
      <c r="R2848" s="12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0">
        <f t="shared" si="264"/>
        <v>0</v>
      </c>
      <c r="P2849" s="11">
        <f t="shared" si="265"/>
        <v>0</v>
      </c>
      <c r="Q2849" s="4" t="str">
        <f t="shared" si="266"/>
        <v>theater</v>
      </c>
      <c r="R2849" s="12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0">
        <f t="shared" si="264"/>
        <v>0</v>
      </c>
      <c r="P2850" s="11">
        <f t="shared" si="265"/>
        <v>23.33</v>
      </c>
      <c r="Q2850" s="4" t="str">
        <f t="shared" si="266"/>
        <v>theater</v>
      </c>
      <c r="R2850" s="12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0">
        <f t="shared" si="264"/>
        <v>1</v>
      </c>
      <c r="P2851" s="11">
        <f t="shared" si="265"/>
        <v>5</v>
      </c>
      <c r="Q2851" s="4" t="str">
        <f t="shared" si="266"/>
        <v>theater</v>
      </c>
      <c r="R2851" s="12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0">
        <f t="shared" si="264"/>
        <v>4</v>
      </c>
      <c r="P2852" s="11">
        <f t="shared" si="265"/>
        <v>23.92</v>
      </c>
      <c r="Q2852" s="4" t="str">
        <f t="shared" si="266"/>
        <v>theater</v>
      </c>
      <c r="R2852" s="1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0">
        <f t="shared" si="264"/>
        <v>0</v>
      </c>
      <c r="P2853" s="11">
        <f t="shared" si="265"/>
        <v>0</v>
      </c>
      <c r="Q2853" s="4" t="str">
        <f t="shared" si="266"/>
        <v>theater</v>
      </c>
      <c r="R2853" s="12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0">
        <f t="shared" si="264"/>
        <v>2</v>
      </c>
      <c r="P2854" s="11">
        <f t="shared" si="265"/>
        <v>15.83</v>
      </c>
      <c r="Q2854" s="4" t="str">
        <f t="shared" si="266"/>
        <v>theater</v>
      </c>
      <c r="R2854" s="12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0">
        <f t="shared" si="264"/>
        <v>0</v>
      </c>
      <c r="P2855" s="11">
        <f t="shared" si="265"/>
        <v>0</v>
      </c>
      <c r="Q2855" s="4" t="str">
        <f t="shared" si="266"/>
        <v>theater</v>
      </c>
      <c r="R2855" s="12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0">
        <f t="shared" si="264"/>
        <v>42</v>
      </c>
      <c r="P2856" s="11">
        <f t="shared" si="265"/>
        <v>29.79</v>
      </c>
      <c r="Q2856" s="4" t="str">
        <f t="shared" si="266"/>
        <v>theater</v>
      </c>
      <c r="R2856" s="12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0">
        <f t="shared" si="264"/>
        <v>50</v>
      </c>
      <c r="P2857" s="11">
        <f t="shared" si="265"/>
        <v>60</v>
      </c>
      <c r="Q2857" s="4" t="str">
        <f t="shared" si="266"/>
        <v>theater</v>
      </c>
      <c r="R2857" s="12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0">
        <f t="shared" si="264"/>
        <v>5</v>
      </c>
      <c r="P2858" s="11">
        <f t="shared" si="265"/>
        <v>24.33</v>
      </c>
      <c r="Q2858" s="4" t="str">
        <f t="shared" si="266"/>
        <v>theater</v>
      </c>
      <c r="R2858" s="12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0">
        <f t="shared" si="264"/>
        <v>20</v>
      </c>
      <c r="P2859" s="11">
        <f t="shared" si="265"/>
        <v>500</v>
      </c>
      <c r="Q2859" s="4" t="str">
        <f t="shared" si="266"/>
        <v>theater</v>
      </c>
      <c r="R2859" s="12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0">
        <f t="shared" si="264"/>
        <v>0</v>
      </c>
      <c r="P2860" s="11">
        <f t="shared" si="265"/>
        <v>0</v>
      </c>
      <c r="Q2860" s="4" t="str">
        <f t="shared" si="266"/>
        <v>theater</v>
      </c>
      <c r="R2860" s="12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0">
        <f t="shared" si="264"/>
        <v>2</v>
      </c>
      <c r="P2861" s="11">
        <f t="shared" si="265"/>
        <v>35</v>
      </c>
      <c r="Q2861" s="4" t="str">
        <f t="shared" si="266"/>
        <v>theater</v>
      </c>
      <c r="R2861" s="12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0">
        <f t="shared" si="264"/>
        <v>7</v>
      </c>
      <c r="P2862" s="11">
        <f t="shared" si="265"/>
        <v>29.56</v>
      </c>
      <c r="Q2862" s="4" t="str">
        <f t="shared" si="266"/>
        <v>theater</v>
      </c>
      <c r="R2862" s="1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0">
        <f t="shared" si="264"/>
        <v>32</v>
      </c>
      <c r="P2863" s="11">
        <f t="shared" si="265"/>
        <v>26.67</v>
      </c>
      <c r="Q2863" s="4" t="str">
        <f t="shared" si="266"/>
        <v>theater</v>
      </c>
      <c r="R2863" s="12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0">
        <f t="shared" si="264"/>
        <v>0</v>
      </c>
      <c r="P2864" s="11">
        <f t="shared" si="265"/>
        <v>18.329999999999998</v>
      </c>
      <c r="Q2864" s="4" t="str">
        <f t="shared" si="266"/>
        <v>theater</v>
      </c>
      <c r="R2864" s="12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0">
        <f t="shared" si="264"/>
        <v>0</v>
      </c>
      <c r="P2865" s="11">
        <f t="shared" si="265"/>
        <v>20</v>
      </c>
      <c r="Q2865" s="4" t="str">
        <f t="shared" si="266"/>
        <v>theater</v>
      </c>
      <c r="R2865" s="12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0">
        <f t="shared" si="264"/>
        <v>2</v>
      </c>
      <c r="P2866" s="11">
        <f t="shared" si="265"/>
        <v>13.33</v>
      </c>
      <c r="Q2866" s="4" t="str">
        <f t="shared" si="266"/>
        <v>theater</v>
      </c>
      <c r="R2866" s="12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0">
        <f t="shared" si="264"/>
        <v>0</v>
      </c>
      <c r="P2867" s="11">
        <f t="shared" si="265"/>
        <v>0</v>
      </c>
      <c r="Q2867" s="4" t="str">
        <f t="shared" si="266"/>
        <v>theater</v>
      </c>
      <c r="R2867" s="12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0">
        <f t="shared" si="264"/>
        <v>1</v>
      </c>
      <c r="P2868" s="11">
        <f t="shared" si="265"/>
        <v>22.5</v>
      </c>
      <c r="Q2868" s="4" t="str">
        <f t="shared" si="266"/>
        <v>theater</v>
      </c>
      <c r="R2868" s="12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0">
        <f t="shared" si="264"/>
        <v>20</v>
      </c>
      <c r="P2869" s="11">
        <f t="shared" si="265"/>
        <v>50.4</v>
      </c>
      <c r="Q2869" s="4" t="str">
        <f t="shared" si="266"/>
        <v>theater</v>
      </c>
      <c r="R2869" s="12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0">
        <f t="shared" si="264"/>
        <v>42</v>
      </c>
      <c r="P2870" s="11">
        <f t="shared" si="265"/>
        <v>105.03</v>
      </c>
      <c r="Q2870" s="4" t="str">
        <f t="shared" si="266"/>
        <v>theater</v>
      </c>
      <c r="R2870" s="12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0">
        <f t="shared" si="264"/>
        <v>1</v>
      </c>
      <c r="P2871" s="11">
        <f t="shared" si="265"/>
        <v>35.4</v>
      </c>
      <c r="Q2871" s="4" t="str">
        <f t="shared" si="266"/>
        <v>theater</v>
      </c>
      <c r="R2871" s="12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0">
        <f t="shared" si="264"/>
        <v>15</v>
      </c>
      <c r="P2872" s="11">
        <f t="shared" si="265"/>
        <v>83.33</v>
      </c>
      <c r="Q2872" s="4" t="str">
        <f t="shared" si="266"/>
        <v>theater</v>
      </c>
      <c r="R2872" s="1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0">
        <f t="shared" si="264"/>
        <v>5</v>
      </c>
      <c r="P2873" s="11">
        <f t="shared" si="265"/>
        <v>35.92</v>
      </c>
      <c r="Q2873" s="4" t="str">
        <f t="shared" si="266"/>
        <v>theater</v>
      </c>
      <c r="R2873" s="12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0">
        <f t="shared" si="264"/>
        <v>0</v>
      </c>
      <c r="P2874" s="11">
        <f t="shared" si="265"/>
        <v>0</v>
      </c>
      <c r="Q2874" s="4" t="str">
        <f t="shared" si="266"/>
        <v>theater</v>
      </c>
      <c r="R2874" s="12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0">
        <f t="shared" si="264"/>
        <v>38</v>
      </c>
      <c r="P2875" s="11">
        <f t="shared" si="265"/>
        <v>119.13</v>
      </c>
      <c r="Q2875" s="4" t="str">
        <f t="shared" si="266"/>
        <v>theater</v>
      </c>
      <c r="R2875" s="12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0">
        <f t="shared" si="264"/>
        <v>5</v>
      </c>
      <c r="P2876" s="11">
        <f t="shared" si="265"/>
        <v>90.33</v>
      </c>
      <c r="Q2876" s="4" t="str">
        <f t="shared" si="266"/>
        <v>theater</v>
      </c>
      <c r="R2876" s="12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0">
        <f t="shared" si="264"/>
        <v>0</v>
      </c>
      <c r="P2877" s="11">
        <f t="shared" si="265"/>
        <v>2.33</v>
      </c>
      <c r="Q2877" s="4" t="str">
        <f t="shared" si="266"/>
        <v>theater</v>
      </c>
      <c r="R2877" s="12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0">
        <f t="shared" si="264"/>
        <v>0</v>
      </c>
      <c r="P2878" s="11">
        <f t="shared" si="265"/>
        <v>0</v>
      </c>
      <c r="Q2878" s="4" t="str">
        <f t="shared" si="266"/>
        <v>theater</v>
      </c>
      <c r="R2878" s="12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0">
        <f t="shared" si="264"/>
        <v>11</v>
      </c>
      <c r="P2879" s="11">
        <f t="shared" si="265"/>
        <v>108.33</v>
      </c>
      <c r="Q2879" s="4" t="str">
        <f t="shared" si="266"/>
        <v>theater</v>
      </c>
      <c r="R2879" s="12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0">
        <f t="shared" si="264"/>
        <v>2</v>
      </c>
      <c r="P2880" s="11">
        <f t="shared" si="265"/>
        <v>15.75</v>
      </c>
      <c r="Q2880" s="4" t="str">
        <f t="shared" si="266"/>
        <v>theater</v>
      </c>
      <c r="R2880" s="12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0">
        <f t="shared" si="264"/>
        <v>0</v>
      </c>
      <c r="P2881" s="11">
        <f t="shared" si="265"/>
        <v>29</v>
      </c>
      <c r="Q2881" s="4" t="str">
        <f t="shared" si="266"/>
        <v>theater</v>
      </c>
      <c r="R2881" s="12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0">
        <f t="shared" ref="O2882:O2945" si="270">ROUND((E2882/D2882)*100,0)</f>
        <v>23</v>
      </c>
      <c r="P2882" s="11">
        <f t="shared" si="265"/>
        <v>96.55</v>
      </c>
      <c r="Q2882" s="4" t="str">
        <f t="shared" si="266"/>
        <v>theater</v>
      </c>
      <c r="R2882" s="1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0">
        <f t="shared" si="270"/>
        <v>0</v>
      </c>
      <c r="P2883" s="11">
        <f t="shared" ref="P2883:P2946" si="271">IFERROR(ROUND((E2883/L2883),2),0)</f>
        <v>0</v>
      </c>
      <c r="Q2883" s="4" t="str">
        <f t="shared" ref="Q2883:Q2946" si="272">MID(N2883,1,FIND("/",N2883,1)-1)</f>
        <v>theater</v>
      </c>
      <c r="R2883" s="12" t="str">
        <f t="shared" ref="R2883:R2946" si="273">RIGHT(N2883,(LEN(N2883)-FIND("/",N2883,1)))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0">
        <f t="shared" si="270"/>
        <v>34</v>
      </c>
      <c r="P2884" s="11">
        <f t="shared" si="271"/>
        <v>63</v>
      </c>
      <c r="Q2884" s="4" t="str">
        <f t="shared" si="272"/>
        <v>theater</v>
      </c>
      <c r="R2884" s="12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0">
        <f t="shared" si="270"/>
        <v>19</v>
      </c>
      <c r="P2885" s="11">
        <f t="shared" si="271"/>
        <v>381.6</v>
      </c>
      <c r="Q2885" s="4" t="str">
        <f t="shared" si="272"/>
        <v>theater</v>
      </c>
      <c r="R2885" s="12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0">
        <f t="shared" si="270"/>
        <v>0</v>
      </c>
      <c r="P2886" s="11">
        <f t="shared" si="271"/>
        <v>46.25</v>
      </c>
      <c r="Q2886" s="4" t="str">
        <f t="shared" si="272"/>
        <v>theater</v>
      </c>
      <c r="R2886" s="12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0">
        <f t="shared" si="270"/>
        <v>33</v>
      </c>
      <c r="P2887" s="11">
        <f t="shared" si="271"/>
        <v>26</v>
      </c>
      <c r="Q2887" s="4" t="str">
        <f t="shared" si="272"/>
        <v>theater</v>
      </c>
      <c r="R2887" s="12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0">
        <f t="shared" si="270"/>
        <v>5</v>
      </c>
      <c r="P2888" s="11">
        <f t="shared" si="271"/>
        <v>10</v>
      </c>
      <c r="Q2888" s="4" t="str">
        <f t="shared" si="272"/>
        <v>theater</v>
      </c>
      <c r="R2888" s="12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0">
        <f t="shared" si="270"/>
        <v>0</v>
      </c>
      <c r="P2889" s="11">
        <f t="shared" si="271"/>
        <v>5</v>
      </c>
      <c r="Q2889" s="4" t="str">
        <f t="shared" si="272"/>
        <v>theater</v>
      </c>
      <c r="R2889" s="12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0">
        <f t="shared" si="270"/>
        <v>0</v>
      </c>
      <c r="P2890" s="11">
        <f t="shared" si="271"/>
        <v>0</v>
      </c>
      <c r="Q2890" s="4" t="str">
        <f t="shared" si="272"/>
        <v>theater</v>
      </c>
      <c r="R2890" s="12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0">
        <f t="shared" si="270"/>
        <v>38</v>
      </c>
      <c r="P2891" s="11">
        <f t="shared" si="271"/>
        <v>81.569999999999993</v>
      </c>
      <c r="Q2891" s="4" t="str">
        <f t="shared" si="272"/>
        <v>theater</v>
      </c>
      <c r="R2891" s="12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0">
        <f t="shared" si="270"/>
        <v>1</v>
      </c>
      <c r="P2892" s="11">
        <f t="shared" si="271"/>
        <v>7</v>
      </c>
      <c r="Q2892" s="4" t="str">
        <f t="shared" si="272"/>
        <v>theater</v>
      </c>
      <c r="R2892" s="1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0">
        <f t="shared" si="270"/>
        <v>3</v>
      </c>
      <c r="P2893" s="11">
        <f t="shared" si="271"/>
        <v>27.3</v>
      </c>
      <c r="Q2893" s="4" t="str">
        <f t="shared" si="272"/>
        <v>theater</v>
      </c>
      <c r="R2893" s="12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0">
        <f t="shared" si="270"/>
        <v>9</v>
      </c>
      <c r="P2894" s="11">
        <f t="shared" si="271"/>
        <v>29.41</v>
      </c>
      <c r="Q2894" s="4" t="str">
        <f t="shared" si="272"/>
        <v>theater</v>
      </c>
      <c r="R2894" s="12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0">
        <f t="shared" si="270"/>
        <v>1</v>
      </c>
      <c r="P2895" s="11">
        <f t="shared" si="271"/>
        <v>12.5</v>
      </c>
      <c r="Q2895" s="4" t="str">
        <f t="shared" si="272"/>
        <v>theater</v>
      </c>
      <c r="R2895" s="12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0">
        <f t="shared" si="270"/>
        <v>0</v>
      </c>
      <c r="P2896" s="11">
        <f t="shared" si="271"/>
        <v>0</v>
      </c>
      <c r="Q2896" s="4" t="str">
        <f t="shared" si="272"/>
        <v>theater</v>
      </c>
      <c r="R2896" s="12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0">
        <f t="shared" si="270"/>
        <v>5</v>
      </c>
      <c r="P2897" s="11">
        <f t="shared" si="271"/>
        <v>5.75</v>
      </c>
      <c r="Q2897" s="4" t="str">
        <f t="shared" si="272"/>
        <v>theater</v>
      </c>
      <c r="R2897" s="12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0">
        <f t="shared" si="270"/>
        <v>21</v>
      </c>
      <c r="P2898" s="11">
        <f t="shared" si="271"/>
        <v>52.08</v>
      </c>
      <c r="Q2898" s="4" t="str">
        <f t="shared" si="272"/>
        <v>theater</v>
      </c>
      <c r="R2898" s="12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0">
        <f t="shared" si="270"/>
        <v>5</v>
      </c>
      <c r="P2899" s="11">
        <f t="shared" si="271"/>
        <v>183.33</v>
      </c>
      <c r="Q2899" s="4" t="str">
        <f t="shared" si="272"/>
        <v>theater</v>
      </c>
      <c r="R2899" s="12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0">
        <f t="shared" si="270"/>
        <v>4</v>
      </c>
      <c r="P2900" s="11">
        <f t="shared" si="271"/>
        <v>26.33</v>
      </c>
      <c r="Q2900" s="4" t="str">
        <f t="shared" si="272"/>
        <v>theater</v>
      </c>
      <c r="R2900" s="12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0">
        <f t="shared" si="270"/>
        <v>0</v>
      </c>
      <c r="P2901" s="11">
        <f t="shared" si="271"/>
        <v>0</v>
      </c>
      <c r="Q2901" s="4" t="str">
        <f t="shared" si="272"/>
        <v>theater</v>
      </c>
      <c r="R2901" s="12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0">
        <f t="shared" si="270"/>
        <v>62</v>
      </c>
      <c r="P2902" s="11">
        <f t="shared" si="271"/>
        <v>486.43</v>
      </c>
      <c r="Q2902" s="4" t="str">
        <f t="shared" si="272"/>
        <v>theater</v>
      </c>
      <c r="R2902" s="1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0">
        <f t="shared" si="270"/>
        <v>1</v>
      </c>
      <c r="P2903" s="11">
        <f t="shared" si="271"/>
        <v>3</v>
      </c>
      <c r="Q2903" s="4" t="str">
        <f t="shared" si="272"/>
        <v>theater</v>
      </c>
      <c r="R2903" s="12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0">
        <f t="shared" si="270"/>
        <v>0</v>
      </c>
      <c r="P2904" s="11">
        <f t="shared" si="271"/>
        <v>25</v>
      </c>
      <c r="Q2904" s="4" t="str">
        <f t="shared" si="272"/>
        <v>theater</v>
      </c>
      <c r="R2904" s="12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0">
        <f t="shared" si="270"/>
        <v>1</v>
      </c>
      <c r="P2905" s="11">
        <f t="shared" si="271"/>
        <v>9.75</v>
      </c>
      <c r="Q2905" s="4" t="str">
        <f t="shared" si="272"/>
        <v>theater</v>
      </c>
      <c r="R2905" s="12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0">
        <f t="shared" si="270"/>
        <v>5</v>
      </c>
      <c r="P2906" s="11">
        <f t="shared" si="271"/>
        <v>18.75</v>
      </c>
      <c r="Q2906" s="4" t="str">
        <f t="shared" si="272"/>
        <v>theater</v>
      </c>
      <c r="R2906" s="12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0">
        <f t="shared" si="270"/>
        <v>18</v>
      </c>
      <c r="P2907" s="11">
        <f t="shared" si="271"/>
        <v>36.590000000000003</v>
      </c>
      <c r="Q2907" s="4" t="str">
        <f t="shared" si="272"/>
        <v>theater</v>
      </c>
      <c r="R2907" s="12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0">
        <f t="shared" si="270"/>
        <v>9</v>
      </c>
      <c r="P2908" s="11">
        <f t="shared" si="271"/>
        <v>80.709999999999994</v>
      </c>
      <c r="Q2908" s="4" t="str">
        <f t="shared" si="272"/>
        <v>theater</v>
      </c>
      <c r="R2908" s="12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0">
        <f t="shared" si="270"/>
        <v>0</v>
      </c>
      <c r="P2909" s="11">
        <f t="shared" si="271"/>
        <v>1</v>
      </c>
      <c r="Q2909" s="4" t="str">
        <f t="shared" si="272"/>
        <v>theater</v>
      </c>
      <c r="R2909" s="12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0">
        <f t="shared" si="270"/>
        <v>3</v>
      </c>
      <c r="P2910" s="11">
        <f t="shared" si="271"/>
        <v>52.8</v>
      </c>
      <c r="Q2910" s="4" t="str">
        <f t="shared" si="272"/>
        <v>theater</v>
      </c>
      <c r="R2910" s="12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0">
        <f t="shared" si="270"/>
        <v>0</v>
      </c>
      <c r="P2911" s="11">
        <f t="shared" si="271"/>
        <v>20</v>
      </c>
      <c r="Q2911" s="4" t="str">
        <f t="shared" si="272"/>
        <v>theater</v>
      </c>
      <c r="R2911" s="12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0">
        <f t="shared" si="270"/>
        <v>0</v>
      </c>
      <c r="P2912" s="11">
        <f t="shared" si="271"/>
        <v>1</v>
      </c>
      <c r="Q2912" s="4" t="str">
        <f t="shared" si="272"/>
        <v>theater</v>
      </c>
      <c r="R2912" s="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0">
        <f t="shared" si="270"/>
        <v>37</v>
      </c>
      <c r="P2913" s="11">
        <f t="shared" si="271"/>
        <v>46.93</v>
      </c>
      <c r="Q2913" s="4" t="str">
        <f t="shared" si="272"/>
        <v>theater</v>
      </c>
      <c r="R2913" s="12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0">
        <f t="shared" si="270"/>
        <v>14</v>
      </c>
      <c r="P2914" s="11">
        <f t="shared" si="271"/>
        <v>78.08</v>
      </c>
      <c r="Q2914" s="4" t="str">
        <f t="shared" si="272"/>
        <v>theater</v>
      </c>
      <c r="R2914" s="12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0">
        <f t="shared" si="270"/>
        <v>0</v>
      </c>
      <c r="P2915" s="11">
        <f t="shared" si="271"/>
        <v>1</v>
      </c>
      <c r="Q2915" s="4" t="str">
        <f t="shared" si="272"/>
        <v>theater</v>
      </c>
      <c r="R2915" s="12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0">
        <f t="shared" si="270"/>
        <v>0</v>
      </c>
      <c r="P2916" s="11">
        <f t="shared" si="271"/>
        <v>1</v>
      </c>
      <c r="Q2916" s="4" t="str">
        <f t="shared" si="272"/>
        <v>theater</v>
      </c>
      <c r="R2916" s="12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0">
        <f t="shared" si="270"/>
        <v>61</v>
      </c>
      <c r="P2917" s="11">
        <f t="shared" si="271"/>
        <v>203.67</v>
      </c>
      <c r="Q2917" s="4" t="str">
        <f t="shared" si="272"/>
        <v>theater</v>
      </c>
      <c r="R2917" s="12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0">
        <f t="shared" si="270"/>
        <v>8</v>
      </c>
      <c r="P2918" s="11">
        <f t="shared" si="271"/>
        <v>20.71</v>
      </c>
      <c r="Q2918" s="4" t="str">
        <f t="shared" si="272"/>
        <v>theater</v>
      </c>
      <c r="R2918" s="12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0">
        <f t="shared" si="270"/>
        <v>22</v>
      </c>
      <c r="P2919" s="11">
        <f t="shared" si="271"/>
        <v>48.56</v>
      </c>
      <c r="Q2919" s="4" t="str">
        <f t="shared" si="272"/>
        <v>theater</v>
      </c>
      <c r="R2919" s="12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0">
        <f t="shared" si="270"/>
        <v>27</v>
      </c>
      <c r="P2920" s="11">
        <f t="shared" si="271"/>
        <v>68.099999999999994</v>
      </c>
      <c r="Q2920" s="4" t="str">
        <f t="shared" si="272"/>
        <v>theater</v>
      </c>
      <c r="R2920" s="12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0">
        <f t="shared" si="270"/>
        <v>9</v>
      </c>
      <c r="P2921" s="11">
        <f t="shared" si="271"/>
        <v>8.5</v>
      </c>
      <c r="Q2921" s="4" t="str">
        <f t="shared" si="272"/>
        <v>theater</v>
      </c>
      <c r="R2921" s="12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0">
        <f t="shared" si="270"/>
        <v>27</v>
      </c>
      <c r="P2922" s="11">
        <f t="shared" si="271"/>
        <v>51.62</v>
      </c>
      <c r="Q2922" s="4" t="str">
        <f t="shared" si="272"/>
        <v>theater</v>
      </c>
      <c r="R2922" s="1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0">
        <f t="shared" si="270"/>
        <v>129</v>
      </c>
      <c r="P2923" s="11">
        <f t="shared" si="271"/>
        <v>43</v>
      </c>
      <c r="Q2923" s="4" t="str">
        <f t="shared" si="272"/>
        <v>theater</v>
      </c>
      <c r="R2923" s="12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0">
        <f t="shared" si="270"/>
        <v>100</v>
      </c>
      <c r="P2924" s="11">
        <f t="shared" si="271"/>
        <v>83.33</v>
      </c>
      <c r="Q2924" s="4" t="str">
        <f t="shared" si="272"/>
        <v>theater</v>
      </c>
      <c r="R2924" s="12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0">
        <f t="shared" si="270"/>
        <v>100</v>
      </c>
      <c r="P2925" s="11">
        <f t="shared" si="271"/>
        <v>30</v>
      </c>
      <c r="Q2925" s="4" t="str">
        <f t="shared" si="272"/>
        <v>theater</v>
      </c>
      <c r="R2925" s="12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0">
        <f t="shared" si="270"/>
        <v>103</v>
      </c>
      <c r="P2926" s="11">
        <f t="shared" si="271"/>
        <v>175.51</v>
      </c>
      <c r="Q2926" s="4" t="str">
        <f t="shared" si="272"/>
        <v>theater</v>
      </c>
      <c r="R2926" s="12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0">
        <f t="shared" si="270"/>
        <v>102</v>
      </c>
      <c r="P2927" s="11">
        <f t="shared" si="271"/>
        <v>231.66</v>
      </c>
      <c r="Q2927" s="4" t="str">
        <f t="shared" si="272"/>
        <v>theater</v>
      </c>
      <c r="R2927" s="12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0">
        <f t="shared" si="270"/>
        <v>125</v>
      </c>
      <c r="P2928" s="11">
        <f t="shared" si="271"/>
        <v>75</v>
      </c>
      <c r="Q2928" s="4" t="str">
        <f t="shared" si="272"/>
        <v>theater</v>
      </c>
      <c r="R2928" s="12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0">
        <f t="shared" si="270"/>
        <v>131</v>
      </c>
      <c r="P2929" s="11">
        <f t="shared" si="271"/>
        <v>112.14</v>
      </c>
      <c r="Q2929" s="4" t="str">
        <f t="shared" si="272"/>
        <v>theater</v>
      </c>
      <c r="R2929" s="12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0">
        <f t="shared" si="270"/>
        <v>100</v>
      </c>
      <c r="P2930" s="11">
        <f t="shared" si="271"/>
        <v>41.67</v>
      </c>
      <c r="Q2930" s="4" t="str">
        <f t="shared" si="272"/>
        <v>theater</v>
      </c>
      <c r="R2930" s="12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0">
        <f t="shared" si="270"/>
        <v>102</v>
      </c>
      <c r="P2931" s="11">
        <f t="shared" si="271"/>
        <v>255.17</v>
      </c>
      <c r="Q2931" s="4" t="str">
        <f t="shared" si="272"/>
        <v>theater</v>
      </c>
      <c r="R2931" s="12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0">
        <f t="shared" si="270"/>
        <v>101</v>
      </c>
      <c r="P2932" s="11">
        <f t="shared" si="271"/>
        <v>162.77000000000001</v>
      </c>
      <c r="Q2932" s="4" t="str">
        <f t="shared" si="272"/>
        <v>theater</v>
      </c>
      <c r="R2932" s="1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0">
        <f t="shared" si="270"/>
        <v>106</v>
      </c>
      <c r="P2933" s="11">
        <f t="shared" si="271"/>
        <v>88.33</v>
      </c>
      <c r="Q2933" s="4" t="str">
        <f t="shared" si="272"/>
        <v>theater</v>
      </c>
      <c r="R2933" s="12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0">
        <f t="shared" si="270"/>
        <v>105</v>
      </c>
      <c r="P2934" s="11">
        <f t="shared" si="271"/>
        <v>85.74</v>
      </c>
      <c r="Q2934" s="4" t="str">
        <f t="shared" si="272"/>
        <v>theater</v>
      </c>
      <c r="R2934" s="12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0">
        <f t="shared" si="270"/>
        <v>103</v>
      </c>
      <c r="P2935" s="11">
        <f t="shared" si="271"/>
        <v>47.57</v>
      </c>
      <c r="Q2935" s="4" t="str">
        <f t="shared" si="272"/>
        <v>theater</v>
      </c>
      <c r="R2935" s="12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0">
        <f t="shared" si="270"/>
        <v>108</v>
      </c>
      <c r="P2936" s="11">
        <f t="shared" si="271"/>
        <v>72.97</v>
      </c>
      <c r="Q2936" s="4" t="str">
        <f t="shared" si="272"/>
        <v>theater</v>
      </c>
      <c r="R2936" s="12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0">
        <f t="shared" si="270"/>
        <v>101</v>
      </c>
      <c r="P2937" s="11">
        <f t="shared" si="271"/>
        <v>90.54</v>
      </c>
      <c r="Q2937" s="4" t="str">
        <f t="shared" si="272"/>
        <v>theater</v>
      </c>
      <c r="R2937" s="12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0">
        <f t="shared" si="270"/>
        <v>128</v>
      </c>
      <c r="P2938" s="11">
        <f t="shared" si="271"/>
        <v>37.65</v>
      </c>
      <c r="Q2938" s="4" t="str">
        <f t="shared" si="272"/>
        <v>theater</v>
      </c>
      <c r="R2938" s="12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0">
        <f t="shared" si="270"/>
        <v>133</v>
      </c>
      <c r="P2939" s="11">
        <f t="shared" si="271"/>
        <v>36.36</v>
      </c>
      <c r="Q2939" s="4" t="str">
        <f t="shared" si="272"/>
        <v>theater</v>
      </c>
      <c r="R2939" s="12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0">
        <f t="shared" si="270"/>
        <v>101</v>
      </c>
      <c r="P2940" s="11">
        <f t="shared" si="271"/>
        <v>126.72</v>
      </c>
      <c r="Q2940" s="4" t="str">
        <f t="shared" si="272"/>
        <v>theater</v>
      </c>
      <c r="R2940" s="12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0">
        <f t="shared" si="270"/>
        <v>103</v>
      </c>
      <c r="P2941" s="11">
        <f t="shared" si="271"/>
        <v>329.2</v>
      </c>
      <c r="Q2941" s="4" t="str">
        <f t="shared" si="272"/>
        <v>theater</v>
      </c>
      <c r="R2941" s="12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0">
        <f t="shared" si="270"/>
        <v>107</v>
      </c>
      <c r="P2942" s="11">
        <f t="shared" si="271"/>
        <v>81.239999999999995</v>
      </c>
      <c r="Q2942" s="4" t="str">
        <f t="shared" si="272"/>
        <v>theater</v>
      </c>
      <c r="R2942" s="1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0">
        <f t="shared" si="270"/>
        <v>0</v>
      </c>
      <c r="P2943" s="11">
        <f t="shared" si="271"/>
        <v>1</v>
      </c>
      <c r="Q2943" s="4" t="str">
        <f t="shared" si="272"/>
        <v>theater</v>
      </c>
      <c r="R2943" s="12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0">
        <f t="shared" si="270"/>
        <v>20</v>
      </c>
      <c r="P2944" s="11">
        <f t="shared" si="271"/>
        <v>202.23</v>
      </c>
      <c r="Q2944" s="4" t="str">
        <f t="shared" si="272"/>
        <v>theater</v>
      </c>
      <c r="R2944" s="12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0">
        <f t="shared" si="270"/>
        <v>0</v>
      </c>
      <c r="P2945" s="11">
        <f t="shared" si="271"/>
        <v>0</v>
      </c>
      <c r="Q2945" s="4" t="str">
        <f t="shared" si="272"/>
        <v>theater</v>
      </c>
      <c r="R2945" s="12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0">
        <f t="shared" ref="O2946:O3009" si="276">ROUND((E2946/D2946)*100,0)</f>
        <v>1</v>
      </c>
      <c r="P2946" s="11">
        <f t="shared" si="271"/>
        <v>100</v>
      </c>
      <c r="Q2946" s="4" t="str">
        <f t="shared" si="272"/>
        <v>theater</v>
      </c>
      <c r="R2946" s="12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0">
        <f t="shared" si="276"/>
        <v>0</v>
      </c>
      <c r="P2947" s="11">
        <f t="shared" ref="P2947:P3010" si="277">IFERROR(ROUND((E2947/L2947),2),0)</f>
        <v>0</v>
      </c>
      <c r="Q2947" s="4" t="str">
        <f t="shared" ref="Q2947:Q3010" si="278">MID(N2947,1,FIND("/",N2947,1)-1)</f>
        <v>theater</v>
      </c>
      <c r="R2947" s="12" t="str">
        <f t="shared" ref="R2947:R3010" si="279">RIGHT(N2947,(LEN(N2947)-FIND("/",N2947,1)))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0">
        <f t="shared" si="276"/>
        <v>0</v>
      </c>
      <c r="P2948" s="11">
        <f t="shared" si="277"/>
        <v>1</v>
      </c>
      <c r="Q2948" s="4" t="str">
        <f t="shared" si="278"/>
        <v>theater</v>
      </c>
      <c r="R2948" s="12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0">
        <f t="shared" si="276"/>
        <v>4</v>
      </c>
      <c r="P2949" s="11">
        <f t="shared" si="277"/>
        <v>82.46</v>
      </c>
      <c r="Q2949" s="4" t="str">
        <f t="shared" si="278"/>
        <v>theater</v>
      </c>
      <c r="R2949" s="12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0">
        <f t="shared" si="276"/>
        <v>0</v>
      </c>
      <c r="P2950" s="11">
        <f t="shared" si="277"/>
        <v>2.67</v>
      </c>
      <c r="Q2950" s="4" t="str">
        <f t="shared" si="278"/>
        <v>theater</v>
      </c>
      <c r="R2950" s="12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0">
        <f t="shared" si="276"/>
        <v>3</v>
      </c>
      <c r="P2951" s="11">
        <f t="shared" si="277"/>
        <v>12.5</v>
      </c>
      <c r="Q2951" s="4" t="str">
        <f t="shared" si="278"/>
        <v>theater</v>
      </c>
      <c r="R2951" s="12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0">
        <f t="shared" si="276"/>
        <v>0</v>
      </c>
      <c r="P2952" s="11">
        <f t="shared" si="277"/>
        <v>0</v>
      </c>
      <c r="Q2952" s="4" t="str">
        <f t="shared" si="278"/>
        <v>theater</v>
      </c>
      <c r="R2952" s="1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0">
        <f t="shared" si="276"/>
        <v>2</v>
      </c>
      <c r="P2953" s="11">
        <f t="shared" si="277"/>
        <v>18.899999999999999</v>
      </c>
      <c r="Q2953" s="4" t="str">
        <f t="shared" si="278"/>
        <v>theater</v>
      </c>
      <c r="R2953" s="12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0">
        <f t="shared" si="276"/>
        <v>8</v>
      </c>
      <c r="P2954" s="11">
        <f t="shared" si="277"/>
        <v>200.63</v>
      </c>
      <c r="Q2954" s="4" t="str">
        <f t="shared" si="278"/>
        <v>theater</v>
      </c>
      <c r="R2954" s="12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0">
        <f t="shared" si="276"/>
        <v>0</v>
      </c>
      <c r="P2955" s="11">
        <f t="shared" si="277"/>
        <v>201.67</v>
      </c>
      <c r="Q2955" s="4" t="str">
        <f t="shared" si="278"/>
        <v>theater</v>
      </c>
      <c r="R2955" s="12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0">
        <f t="shared" si="276"/>
        <v>0</v>
      </c>
      <c r="P2956" s="11">
        <f t="shared" si="277"/>
        <v>0</v>
      </c>
      <c r="Q2956" s="4" t="str">
        <f t="shared" si="278"/>
        <v>theater</v>
      </c>
      <c r="R2956" s="12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0">
        <f t="shared" si="276"/>
        <v>60</v>
      </c>
      <c r="P2957" s="11">
        <f t="shared" si="277"/>
        <v>65</v>
      </c>
      <c r="Q2957" s="4" t="str">
        <f t="shared" si="278"/>
        <v>theater</v>
      </c>
      <c r="R2957" s="12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0">
        <f t="shared" si="276"/>
        <v>17</v>
      </c>
      <c r="P2958" s="11">
        <f t="shared" si="277"/>
        <v>66.099999999999994</v>
      </c>
      <c r="Q2958" s="4" t="str">
        <f t="shared" si="278"/>
        <v>theater</v>
      </c>
      <c r="R2958" s="12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0">
        <f t="shared" si="276"/>
        <v>2</v>
      </c>
      <c r="P2959" s="11">
        <f t="shared" si="277"/>
        <v>93.33</v>
      </c>
      <c r="Q2959" s="4" t="str">
        <f t="shared" si="278"/>
        <v>theater</v>
      </c>
      <c r="R2959" s="12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0">
        <f t="shared" si="276"/>
        <v>0</v>
      </c>
      <c r="P2960" s="11">
        <f t="shared" si="277"/>
        <v>0</v>
      </c>
      <c r="Q2960" s="4" t="str">
        <f t="shared" si="278"/>
        <v>theater</v>
      </c>
      <c r="R2960" s="12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0">
        <f t="shared" si="276"/>
        <v>0</v>
      </c>
      <c r="P2961" s="11">
        <f t="shared" si="277"/>
        <v>0</v>
      </c>
      <c r="Q2961" s="4" t="str">
        <f t="shared" si="278"/>
        <v>theater</v>
      </c>
      <c r="R2961" s="12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0">
        <f t="shared" si="276"/>
        <v>0</v>
      </c>
      <c r="P2962" s="11">
        <f t="shared" si="277"/>
        <v>0</v>
      </c>
      <c r="Q2962" s="4" t="str">
        <f t="shared" si="278"/>
        <v>theater</v>
      </c>
      <c r="R2962" s="1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0">
        <f t="shared" si="276"/>
        <v>110</v>
      </c>
      <c r="P2963" s="11">
        <f t="shared" si="277"/>
        <v>50.75</v>
      </c>
      <c r="Q2963" s="4" t="str">
        <f t="shared" si="278"/>
        <v>theater</v>
      </c>
      <c r="R2963" s="12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0">
        <f t="shared" si="276"/>
        <v>122</v>
      </c>
      <c r="P2964" s="11">
        <f t="shared" si="277"/>
        <v>60.9</v>
      </c>
      <c r="Q2964" s="4" t="str">
        <f t="shared" si="278"/>
        <v>theater</v>
      </c>
      <c r="R2964" s="12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0">
        <f t="shared" si="276"/>
        <v>107</v>
      </c>
      <c r="P2965" s="11">
        <f t="shared" si="277"/>
        <v>109.03</v>
      </c>
      <c r="Q2965" s="4" t="str">
        <f t="shared" si="278"/>
        <v>theater</v>
      </c>
      <c r="R2965" s="12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0">
        <f t="shared" si="276"/>
        <v>101</v>
      </c>
      <c r="P2966" s="11">
        <f t="shared" si="277"/>
        <v>25.69</v>
      </c>
      <c r="Q2966" s="4" t="str">
        <f t="shared" si="278"/>
        <v>theater</v>
      </c>
      <c r="R2966" s="12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0">
        <f t="shared" si="276"/>
        <v>109</v>
      </c>
      <c r="P2967" s="11">
        <f t="shared" si="277"/>
        <v>41.92</v>
      </c>
      <c r="Q2967" s="4" t="str">
        <f t="shared" si="278"/>
        <v>theater</v>
      </c>
      <c r="R2967" s="12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0">
        <f t="shared" si="276"/>
        <v>114</v>
      </c>
      <c r="P2968" s="11">
        <f t="shared" si="277"/>
        <v>88.77</v>
      </c>
      <c r="Q2968" s="4" t="str">
        <f t="shared" si="278"/>
        <v>theater</v>
      </c>
      <c r="R2968" s="12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0">
        <f t="shared" si="276"/>
        <v>114</v>
      </c>
      <c r="P2969" s="11">
        <f t="shared" si="277"/>
        <v>80.23</v>
      </c>
      <c r="Q2969" s="4" t="str">
        <f t="shared" si="278"/>
        <v>theater</v>
      </c>
      <c r="R2969" s="12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0">
        <f t="shared" si="276"/>
        <v>106</v>
      </c>
      <c r="P2970" s="11">
        <f t="shared" si="277"/>
        <v>78.94</v>
      </c>
      <c r="Q2970" s="4" t="str">
        <f t="shared" si="278"/>
        <v>theater</v>
      </c>
      <c r="R2970" s="12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0">
        <f t="shared" si="276"/>
        <v>163</v>
      </c>
      <c r="P2971" s="11">
        <f t="shared" si="277"/>
        <v>95.59</v>
      </c>
      <c r="Q2971" s="4" t="str">
        <f t="shared" si="278"/>
        <v>theater</v>
      </c>
      <c r="R2971" s="12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0">
        <f t="shared" si="276"/>
        <v>106</v>
      </c>
      <c r="P2972" s="11">
        <f t="shared" si="277"/>
        <v>69.89</v>
      </c>
      <c r="Q2972" s="4" t="str">
        <f t="shared" si="278"/>
        <v>theater</v>
      </c>
      <c r="R2972" s="1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0">
        <f t="shared" si="276"/>
        <v>100</v>
      </c>
      <c r="P2973" s="11">
        <f t="shared" si="277"/>
        <v>74.53</v>
      </c>
      <c r="Q2973" s="4" t="str">
        <f t="shared" si="278"/>
        <v>theater</v>
      </c>
      <c r="R2973" s="12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0">
        <f t="shared" si="276"/>
        <v>105</v>
      </c>
      <c r="P2974" s="11">
        <f t="shared" si="277"/>
        <v>123.94</v>
      </c>
      <c r="Q2974" s="4" t="str">
        <f t="shared" si="278"/>
        <v>theater</v>
      </c>
      <c r="R2974" s="12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0">
        <f t="shared" si="276"/>
        <v>175</v>
      </c>
      <c r="P2975" s="11">
        <f t="shared" si="277"/>
        <v>264.85000000000002</v>
      </c>
      <c r="Q2975" s="4" t="str">
        <f t="shared" si="278"/>
        <v>theater</v>
      </c>
      <c r="R2975" s="12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0">
        <f t="shared" si="276"/>
        <v>102</v>
      </c>
      <c r="P2976" s="11">
        <f t="shared" si="277"/>
        <v>58.62</v>
      </c>
      <c r="Q2976" s="4" t="str">
        <f t="shared" si="278"/>
        <v>theater</v>
      </c>
      <c r="R2976" s="12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0">
        <f t="shared" si="276"/>
        <v>100</v>
      </c>
      <c r="P2977" s="11">
        <f t="shared" si="277"/>
        <v>70.88</v>
      </c>
      <c r="Q2977" s="4" t="str">
        <f t="shared" si="278"/>
        <v>theater</v>
      </c>
      <c r="R2977" s="12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0">
        <f t="shared" si="276"/>
        <v>171</v>
      </c>
      <c r="P2978" s="11">
        <f t="shared" si="277"/>
        <v>8.57</v>
      </c>
      <c r="Q2978" s="4" t="str">
        <f t="shared" si="278"/>
        <v>theater</v>
      </c>
      <c r="R2978" s="12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0">
        <f t="shared" si="276"/>
        <v>114</v>
      </c>
      <c r="P2979" s="11">
        <f t="shared" si="277"/>
        <v>113.57</v>
      </c>
      <c r="Q2979" s="4" t="str">
        <f t="shared" si="278"/>
        <v>theater</v>
      </c>
      <c r="R2979" s="12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0">
        <f t="shared" si="276"/>
        <v>129</v>
      </c>
      <c r="P2980" s="11">
        <f t="shared" si="277"/>
        <v>60.69</v>
      </c>
      <c r="Q2980" s="4" t="str">
        <f t="shared" si="278"/>
        <v>theater</v>
      </c>
      <c r="R2980" s="12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0">
        <f t="shared" si="276"/>
        <v>101</v>
      </c>
      <c r="P2981" s="11">
        <f t="shared" si="277"/>
        <v>110.22</v>
      </c>
      <c r="Q2981" s="4" t="str">
        <f t="shared" si="278"/>
        <v>theater</v>
      </c>
      <c r="R2981" s="12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0">
        <f t="shared" si="276"/>
        <v>109</v>
      </c>
      <c r="P2982" s="11">
        <f t="shared" si="277"/>
        <v>136.46</v>
      </c>
      <c r="Q2982" s="4" t="str">
        <f t="shared" si="278"/>
        <v>theater</v>
      </c>
      <c r="R2982" s="1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0">
        <f t="shared" si="276"/>
        <v>129</v>
      </c>
      <c r="P2983" s="11">
        <f t="shared" si="277"/>
        <v>53.16</v>
      </c>
      <c r="Q2983" s="4" t="str">
        <f t="shared" si="278"/>
        <v>theater</v>
      </c>
      <c r="R2983" s="12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0">
        <f t="shared" si="276"/>
        <v>102</v>
      </c>
      <c r="P2984" s="11">
        <f t="shared" si="277"/>
        <v>86.49</v>
      </c>
      <c r="Q2984" s="4" t="str">
        <f t="shared" si="278"/>
        <v>theater</v>
      </c>
      <c r="R2984" s="12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0">
        <f t="shared" si="276"/>
        <v>147</v>
      </c>
      <c r="P2985" s="11">
        <f t="shared" si="277"/>
        <v>155.24</v>
      </c>
      <c r="Q2985" s="4" t="str">
        <f t="shared" si="278"/>
        <v>theater</v>
      </c>
      <c r="R2985" s="12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0">
        <f t="shared" si="276"/>
        <v>100</v>
      </c>
      <c r="P2986" s="11">
        <f t="shared" si="277"/>
        <v>115.08</v>
      </c>
      <c r="Q2986" s="4" t="str">
        <f t="shared" si="278"/>
        <v>theater</v>
      </c>
      <c r="R2986" s="12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0">
        <f t="shared" si="276"/>
        <v>122</v>
      </c>
      <c r="P2987" s="11">
        <f t="shared" si="277"/>
        <v>109.59</v>
      </c>
      <c r="Q2987" s="4" t="str">
        <f t="shared" si="278"/>
        <v>theater</v>
      </c>
      <c r="R2987" s="12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0">
        <f t="shared" si="276"/>
        <v>106</v>
      </c>
      <c r="P2988" s="11">
        <f t="shared" si="277"/>
        <v>45.21</v>
      </c>
      <c r="Q2988" s="4" t="str">
        <f t="shared" si="278"/>
        <v>theater</v>
      </c>
      <c r="R2988" s="12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0">
        <f t="shared" si="276"/>
        <v>110</v>
      </c>
      <c r="P2989" s="11">
        <f t="shared" si="277"/>
        <v>104.15</v>
      </c>
      <c r="Q2989" s="4" t="str">
        <f t="shared" si="278"/>
        <v>theater</v>
      </c>
      <c r="R2989" s="12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0">
        <f t="shared" si="276"/>
        <v>100</v>
      </c>
      <c r="P2990" s="11">
        <f t="shared" si="277"/>
        <v>35.71</v>
      </c>
      <c r="Q2990" s="4" t="str">
        <f t="shared" si="278"/>
        <v>theater</v>
      </c>
      <c r="R2990" s="12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0">
        <f t="shared" si="276"/>
        <v>177</v>
      </c>
      <c r="P2991" s="11">
        <f t="shared" si="277"/>
        <v>97</v>
      </c>
      <c r="Q2991" s="4" t="str">
        <f t="shared" si="278"/>
        <v>theater</v>
      </c>
      <c r="R2991" s="12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0">
        <f t="shared" si="276"/>
        <v>100</v>
      </c>
      <c r="P2992" s="11">
        <f t="shared" si="277"/>
        <v>370.37</v>
      </c>
      <c r="Q2992" s="4" t="str">
        <f t="shared" si="278"/>
        <v>theater</v>
      </c>
      <c r="R2992" s="1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0">
        <f t="shared" si="276"/>
        <v>103</v>
      </c>
      <c r="P2993" s="11">
        <f t="shared" si="277"/>
        <v>94.41</v>
      </c>
      <c r="Q2993" s="4" t="str">
        <f t="shared" si="278"/>
        <v>theater</v>
      </c>
      <c r="R2993" s="12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0">
        <f t="shared" si="276"/>
        <v>105</v>
      </c>
      <c r="P2994" s="11">
        <f t="shared" si="277"/>
        <v>48.98</v>
      </c>
      <c r="Q2994" s="4" t="str">
        <f t="shared" si="278"/>
        <v>theater</v>
      </c>
      <c r="R2994" s="12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0">
        <f t="shared" si="276"/>
        <v>100</v>
      </c>
      <c r="P2995" s="11">
        <f t="shared" si="277"/>
        <v>45.59</v>
      </c>
      <c r="Q2995" s="4" t="str">
        <f t="shared" si="278"/>
        <v>theater</v>
      </c>
      <c r="R2995" s="12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0">
        <f t="shared" si="276"/>
        <v>458</v>
      </c>
      <c r="P2996" s="11">
        <f t="shared" si="277"/>
        <v>23.28</v>
      </c>
      <c r="Q2996" s="4" t="str">
        <f t="shared" si="278"/>
        <v>theater</v>
      </c>
      <c r="R2996" s="12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0">
        <f t="shared" si="276"/>
        <v>105</v>
      </c>
      <c r="P2997" s="11">
        <f t="shared" si="277"/>
        <v>63.23</v>
      </c>
      <c r="Q2997" s="4" t="str">
        <f t="shared" si="278"/>
        <v>theater</v>
      </c>
      <c r="R2997" s="12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0">
        <f t="shared" si="276"/>
        <v>172</v>
      </c>
      <c r="P2998" s="11">
        <f t="shared" si="277"/>
        <v>153.52000000000001</v>
      </c>
      <c r="Q2998" s="4" t="str">
        <f t="shared" si="278"/>
        <v>theater</v>
      </c>
      <c r="R2998" s="12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0">
        <f t="shared" si="276"/>
        <v>104</v>
      </c>
      <c r="P2999" s="11">
        <f t="shared" si="277"/>
        <v>90.2</v>
      </c>
      <c r="Q2999" s="4" t="str">
        <f t="shared" si="278"/>
        <v>theater</v>
      </c>
      <c r="R2999" s="12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0">
        <f t="shared" si="276"/>
        <v>103</v>
      </c>
      <c r="P3000" s="11">
        <f t="shared" si="277"/>
        <v>118.97</v>
      </c>
      <c r="Q3000" s="4" t="str">
        <f t="shared" si="278"/>
        <v>theater</v>
      </c>
      <c r="R3000" s="12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0">
        <f t="shared" si="276"/>
        <v>119</v>
      </c>
      <c r="P3001" s="11">
        <f t="shared" si="277"/>
        <v>80.25</v>
      </c>
      <c r="Q3001" s="4" t="str">
        <f t="shared" si="278"/>
        <v>theater</v>
      </c>
      <c r="R3001" s="12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0">
        <f t="shared" si="276"/>
        <v>100</v>
      </c>
      <c r="P3002" s="11">
        <f t="shared" si="277"/>
        <v>62.5</v>
      </c>
      <c r="Q3002" s="4" t="str">
        <f t="shared" si="278"/>
        <v>theater</v>
      </c>
      <c r="R3002" s="1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0">
        <f t="shared" si="276"/>
        <v>319</v>
      </c>
      <c r="P3003" s="11">
        <f t="shared" si="277"/>
        <v>131.38</v>
      </c>
      <c r="Q3003" s="4" t="str">
        <f t="shared" si="278"/>
        <v>theater</v>
      </c>
      <c r="R3003" s="12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0">
        <f t="shared" si="276"/>
        <v>109</v>
      </c>
      <c r="P3004" s="11">
        <f t="shared" si="277"/>
        <v>73.03</v>
      </c>
      <c r="Q3004" s="4" t="str">
        <f t="shared" si="278"/>
        <v>theater</v>
      </c>
      <c r="R3004" s="12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0">
        <f t="shared" si="276"/>
        <v>101</v>
      </c>
      <c r="P3005" s="11">
        <f t="shared" si="277"/>
        <v>178.53</v>
      </c>
      <c r="Q3005" s="4" t="str">
        <f t="shared" si="278"/>
        <v>theater</v>
      </c>
      <c r="R3005" s="12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0">
        <f t="shared" si="276"/>
        <v>113</v>
      </c>
      <c r="P3006" s="11">
        <f t="shared" si="277"/>
        <v>162.91</v>
      </c>
      <c r="Q3006" s="4" t="str">
        <f t="shared" si="278"/>
        <v>theater</v>
      </c>
      <c r="R3006" s="12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0">
        <f t="shared" si="276"/>
        <v>120</v>
      </c>
      <c r="P3007" s="11">
        <f t="shared" si="277"/>
        <v>108.24</v>
      </c>
      <c r="Q3007" s="4" t="str">
        <f t="shared" si="278"/>
        <v>theater</v>
      </c>
      <c r="R3007" s="12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0">
        <f t="shared" si="276"/>
        <v>108</v>
      </c>
      <c r="P3008" s="11">
        <f t="shared" si="277"/>
        <v>88.87</v>
      </c>
      <c r="Q3008" s="4" t="str">
        <f t="shared" si="278"/>
        <v>theater</v>
      </c>
      <c r="R3008" s="12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0">
        <f t="shared" si="276"/>
        <v>180</v>
      </c>
      <c r="P3009" s="11">
        <f t="shared" si="277"/>
        <v>54</v>
      </c>
      <c r="Q3009" s="4" t="str">
        <f t="shared" si="278"/>
        <v>theater</v>
      </c>
      <c r="R3009" s="12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0">
        <f t="shared" ref="O3010:O3073" si="282">ROUND((E3010/D3010)*100,0)</f>
        <v>101</v>
      </c>
      <c r="P3010" s="11">
        <f t="shared" si="277"/>
        <v>116.73</v>
      </c>
      <c r="Q3010" s="4" t="str">
        <f t="shared" si="278"/>
        <v>theater</v>
      </c>
      <c r="R3010" s="12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0">
        <f t="shared" si="282"/>
        <v>120</v>
      </c>
      <c r="P3011" s="11">
        <f t="shared" ref="P3011:P3074" si="283">IFERROR(ROUND((E3011/L3011),2),0)</f>
        <v>233.9</v>
      </c>
      <c r="Q3011" s="4" t="str">
        <f t="shared" ref="Q3011:Q3074" si="284">MID(N3011,1,FIND("/",N3011,1)-1)</f>
        <v>theater</v>
      </c>
      <c r="R3011" s="12" t="str">
        <f t="shared" ref="R3011:R3074" si="285">RIGHT(N3011,(LEN(N3011)-FIND("/",N3011,1)))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0">
        <f t="shared" si="282"/>
        <v>158</v>
      </c>
      <c r="P3012" s="11">
        <f t="shared" si="283"/>
        <v>158</v>
      </c>
      <c r="Q3012" s="4" t="str">
        <f t="shared" si="284"/>
        <v>theater</v>
      </c>
      <c r="R3012" s="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0">
        <f t="shared" si="282"/>
        <v>124</v>
      </c>
      <c r="P3013" s="11">
        <f t="shared" si="283"/>
        <v>14.84</v>
      </c>
      <c r="Q3013" s="4" t="str">
        <f t="shared" si="284"/>
        <v>theater</v>
      </c>
      <c r="R3013" s="12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0">
        <f t="shared" si="282"/>
        <v>117</v>
      </c>
      <c r="P3014" s="11">
        <f t="shared" si="283"/>
        <v>85.18</v>
      </c>
      <c r="Q3014" s="4" t="str">
        <f t="shared" si="284"/>
        <v>theater</v>
      </c>
      <c r="R3014" s="12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0">
        <f t="shared" si="282"/>
        <v>157</v>
      </c>
      <c r="P3015" s="11">
        <f t="shared" si="283"/>
        <v>146.69</v>
      </c>
      <c r="Q3015" s="4" t="str">
        <f t="shared" si="284"/>
        <v>theater</v>
      </c>
      <c r="R3015" s="12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0">
        <f t="shared" si="282"/>
        <v>113</v>
      </c>
      <c r="P3016" s="11">
        <f t="shared" si="283"/>
        <v>50.76</v>
      </c>
      <c r="Q3016" s="4" t="str">
        <f t="shared" si="284"/>
        <v>theater</v>
      </c>
      <c r="R3016" s="12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0">
        <f t="shared" si="282"/>
        <v>103</v>
      </c>
      <c r="P3017" s="11">
        <f t="shared" si="283"/>
        <v>87.7</v>
      </c>
      <c r="Q3017" s="4" t="str">
        <f t="shared" si="284"/>
        <v>theater</v>
      </c>
      <c r="R3017" s="12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0">
        <f t="shared" si="282"/>
        <v>103</v>
      </c>
      <c r="P3018" s="11">
        <f t="shared" si="283"/>
        <v>242.28</v>
      </c>
      <c r="Q3018" s="4" t="str">
        <f t="shared" si="284"/>
        <v>theater</v>
      </c>
      <c r="R3018" s="12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0">
        <f t="shared" si="282"/>
        <v>106</v>
      </c>
      <c r="P3019" s="11">
        <f t="shared" si="283"/>
        <v>146.44999999999999</v>
      </c>
      <c r="Q3019" s="4" t="str">
        <f t="shared" si="284"/>
        <v>theater</v>
      </c>
      <c r="R3019" s="12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0">
        <f t="shared" si="282"/>
        <v>101</v>
      </c>
      <c r="P3020" s="11">
        <f t="shared" si="283"/>
        <v>103.17</v>
      </c>
      <c r="Q3020" s="4" t="str">
        <f t="shared" si="284"/>
        <v>theater</v>
      </c>
      <c r="R3020" s="12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0">
        <f t="shared" si="282"/>
        <v>121</v>
      </c>
      <c r="P3021" s="11">
        <f t="shared" si="283"/>
        <v>80.459999999999994</v>
      </c>
      <c r="Q3021" s="4" t="str">
        <f t="shared" si="284"/>
        <v>theater</v>
      </c>
      <c r="R3021" s="12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0">
        <f t="shared" si="282"/>
        <v>101</v>
      </c>
      <c r="P3022" s="11">
        <f t="shared" si="283"/>
        <v>234.67</v>
      </c>
      <c r="Q3022" s="4" t="str">
        <f t="shared" si="284"/>
        <v>theater</v>
      </c>
      <c r="R3022" s="1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0">
        <f t="shared" si="282"/>
        <v>116</v>
      </c>
      <c r="P3023" s="11">
        <f t="shared" si="283"/>
        <v>50.69</v>
      </c>
      <c r="Q3023" s="4" t="str">
        <f t="shared" si="284"/>
        <v>theater</v>
      </c>
      <c r="R3023" s="12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0">
        <f t="shared" si="282"/>
        <v>101</v>
      </c>
      <c r="P3024" s="11">
        <f t="shared" si="283"/>
        <v>162.71</v>
      </c>
      <c r="Q3024" s="4" t="str">
        <f t="shared" si="284"/>
        <v>theater</v>
      </c>
      <c r="R3024" s="12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0">
        <f t="shared" si="282"/>
        <v>103</v>
      </c>
      <c r="P3025" s="11">
        <f t="shared" si="283"/>
        <v>120.17</v>
      </c>
      <c r="Q3025" s="4" t="str">
        <f t="shared" si="284"/>
        <v>theater</v>
      </c>
      <c r="R3025" s="12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0">
        <f t="shared" si="282"/>
        <v>246</v>
      </c>
      <c r="P3026" s="11">
        <f t="shared" si="283"/>
        <v>67.7</v>
      </c>
      <c r="Q3026" s="4" t="str">
        <f t="shared" si="284"/>
        <v>theater</v>
      </c>
      <c r="R3026" s="12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0">
        <f t="shared" si="282"/>
        <v>302</v>
      </c>
      <c r="P3027" s="11">
        <f t="shared" si="283"/>
        <v>52.1</v>
      </c>
      <c r="Q3027" s="4" t="str">
        <f t="shared" si="284"/>
        <v>theater</v>
      </c>
      <c r="R3027" s="12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0">
        <f t="shared" si="282"/>
        <v>143</v>
      </c>
      <c r="P3028" s="11">
        <f t="shared" si="283"/>
        <v>51.6</v>
      </c>
      <c r="Q3028" s="4" t="str">
        <f t="shared" si="284"/>
        <v>theater</v>
      </c>
      <c r="R3028" s="12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0">
        <f t="shared" si="282"/>
        <v>131</v>
      </c>
      <c r="P3029" s="11">
        <f t="shared" si="283"/>
        <v>164.3</v>
      </c>
      <c r="Q3029" s="4" t="str">
        <f t="shared" si="284"/>
        <v>theater</v>
      </c>
      <c r="R3029" s="12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0">
        <f t="shared" si="282"/>
        <v>168</v>
      </c>
      <c r="P3030" s="11">
        <f t="shared" si="283"/>
        <v>84.86</v>
      </c>
      <c r="Q3030" s="4" t="str">
        <f t="shared" si="284"/>
        <v>theater</v>
      </c>
      <c r="R3030" s="12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0">
        <f t="shared" si="282"/>
        <v>110</v>
      </c>
      <c r="P3031" s="11">
        <f t="shared" si="283"/>
        <v>94.55</v>
      </c>
      <c r="Q3031" s="4" t="str">
        <f t="shared" si="284"/>
        <v>theater</v>
      </c>
      <c r="R3031" s="12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0">
        <f t="shared" si="282"/>
        <v>107</v>
      </c>
      <c r="P3032" s="11">
        <f t="shared" si="283"/>
        <v>45.54</v>
      </c>
      <c r="Q3032" s="4" t="str">
        <f t="shared" si="284"/>
        <v>theater</v>
      </c>
      <c r="R3032" s="1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0">
        <f t="shared" si="282"/>
        <v>100</v>
      </c>
      <c r="P3033" s="11">
        <f t="shared" si="283"/>
        <v>51.72</v>
      </c>
      <c r="Q3033" s="4" t="str">
        <f t="shared" si="284"/>
        <v>theater</v>
      </c>
      <c r="R3033" s="12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0">
        <f t="shared" si="282"/>
        <v>127</v>
      </c>
      <c r="P3034" s="11">
        <f t="shared" si="283"/>
        <v>50.88</v>
      </c>
      <c r="Q3034" s="4" t="str">
        <f t="shared" si="284"/>
        <v>theater</v>
      </c>
      <c r="R3034" s="12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0">
        <f t="shared" si="282"/>
        <v>147</v>
      </c>
      <c r="P3035" s="11">
        <f t="shared" si="283"/>
        <v>191.13</v>
      </c>
      <c r="Q3035" s="4" t="str">
        <f t="shared" si="284"/>
        <v>theater</v>
      </c>
      <c r="R3035" s="12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0">
        <f t="shared" si="282"/>
        <v>113</v>
      </c>
      <c r="P3036" s="11">
        <f t="shared" si="283"/>
        <v>89.31</v>
      </c>
      <c r="Q3036" s="4" t="str">
        <f t="shared" si="284"/>
        <v>theater</v>
      </c>
      <c r="R3036" s="12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0">
        <f t="shared" si="282"/>
        <v>109</v>
      </c>
      <c r="P3037" s="11">
        <f t="shared" si="283"/>
        <v>88.59</v>
      </c>
      <c r="Q3037" s="4" t="str">
        <f t="shared" si="284"/>
        <v>theater</v>
      </c>
      <c r="R3037" s="12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0">
        <f t="shared" si="282"/>
        <v>127</v>
      </c>
      <c r="P3038" s="11">
        <f t="shared" si="283"/>
        <v>96.3</v>
      </c>
      <c r="Q3038" s="4" t="str">
        <f t="shared" si="284"/>
        <v>theater</v>
      </c>
      <c r="R3038" s="12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0">
        <f t="shared" si="282"/>
        <v>213</v>
      </c>
      <c r="P3039" s="11">
        <f t="shared" si="283"/>
        <v>33.31</v>
      </c>
      <c r="Q3039" s="4" t="str">
        <f t="shared" si="284"/>
        <v>theater</v>
      </c>
      <c r="R3039" s="12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0">
        <f t="shared" si="282"/>
        <v>101</v>
      </c>
      <c r="P3040" s="11">
        <f t="shared" si="283"/>
        <v>37.22</v>
      </c>
      <c r="Q3040" s="4" t="str">
        <f t="shared" si="284"/>
        <v>theater</v>
      </c>
      <c r="R3040" s="12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0">
        <f t="shared" si="282"/>
        <v>109</v>
      </c>
      <c r="P3041" s="11">
        <f t="shared" si="283"/>
        <v>92.13</v>
      </c>
      <c r="Q3041" s="4" t="str">
        <f t="shared" si="284"/>
        <v>theater</v>
      </c>
      <c r="R3041" s="12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0">
        <f t="shared" si="282"/>
        <v>108</v>
      </c>
      <c r="P3042" s="11">
        <f t="shared" si="283"/>
        <v>76.790000000000006</v>
      </c>
      <c r="Q3042" s="4" t="str">
        <f t="shared" si="284"/>
        <v>theater</v>
      </c>
      <c r="R3042" s="1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0">
        <f t="shared" si="282"/>
        <v>110</v>
      </c>
      <c r="P3043" s="11">
        <f t="shared" si="283"/>
        <v>96.53</v>
      </c>
      <c r="Q3043" s="4" t="str">
        <f t="shared" si="284"/>
        <v>theater</v>
      </c>
      <c r="R3043" s="12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0">
        <f t="shared" si="282"/>
        <v>128</v>
      </c>
      <c r="P3044" s="11">
        <f t="shared" si="283"/>
        <v>51.89</v>
      </c>
      <c r="Q3044" s="4" t="str">
        <f t="shared" si="284"/>
        <v>theater</v>
      </c>
      <c r="R3044" s="12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0">
        <f t="shared" si="282"/>
        <v>110</v>
      </c>
      <c r="P3045" s="11">
        <f t="shared" si="283"/>
        <v>128.91</v>
      </c>
      <c r="Q3045" s="4" t="str">
        <f t="shared" si="284"/>
        <v>theater</v>
      </c>
      <c r="R3045" s="12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0">
        <f t="shared" si="282"/>
        <v>109</v>
      </c>
      <c r="P3046" s="11">
        <f t="shared" si="283"/>
        <v>84.11</v>
      </c>
      <c r="Q3046" s="4" t="str">
        <f t="shared" si="284"/>
        <v>theater</v>
      </c>
      <c r="R3046" s="12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0">
        <f t="shared" si="282"/>
        <v>133</v>
      </c>
      <c r="P3047" s="11">
        <f t="shared" si="283"/>
        <v>82.94</v>
      </c>
      <c r="Q3047" s="4" t="str">
        <f t="shared" si="284"/>
        <v>theater</v>
      </c>
      <c r="R3047" s="12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0">
        <f t="shared" si="282"/>
        <v>191</v>
      </c>
      <c r="P3048" s="11">
        <f t="shared" si="283"/>
        <v>259.95</v>
      </c>
      <c r="Q3048" s="4" t="str">
        <f t="shared" si="284"/>
        <v>theater</v>
      </c>
      <c r="R3048" s="12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0">
        <f t="shared" si="282"/>
        <v>149</v>
      </c>
      <c r="P3049" s="11">
        <f t="shared" si="283"/>
        <v>37.25</v>
      </c>
      <c r="Q3049" s="4" t="str">
        <f t="shared" si="284"/>
        <v>theater</v>
      </c>
      <c r="R3049" s="12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0">
        <f t="shared" si="282"/>
        <v>166</v>
      </c>
      <c r="P3050" s="11">
        <f t="shared" si="283"/>
        <v>177.02</v>
      </c>
      <c r="Q3050" s="4" t="str">
        <f t="shared" si="284"/>
        <v>theater</v>
      </c>
      <c r="R3050" s="12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0">
        <f t="shared" si="282"/>
        <v>107</v>
      </c>
      <c r="P3051" s="11">
        <f t="shared" si="283"/>
        <v>74.069999999999993</v>
      </c>
      <c r="Q3051" s="4" t="str">
        <f t="shared" si="284"/>
        <v>theater</v>
      </c>
      <c r="R3051" s="12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0">
        <f t="shared" si="282"/>
        <v>106</v>
      </c>
      <c r="P3052" s="11">
        <f t="shared" si="283"/>
        <v>70.67</v>
      </c>
      <c r="Q3052" s="4" t="str">
        <f t="shared" si="284"/>
        <v>theater</v>
      </c>
      <c r="R3052" s="1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0">
        <f t="shared" si="282"/>
        <v>24</v>
      </c>
      <c r="P3053" s="11">
        <f t="shared" si="283"/>
        <v>23.63</v>
      </c>
      <c r="Q3053" s="4" t="str">
        <f t="shared" si="284"/>
        <v>theater</v>
      </c>
      <c r="R3053" s="12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0">
        <f t="shared" si="282"/>
        <v>0</v>
      </c>
      <c r="P3054" s="11">
        <f t="shared" si="283"/>
        <v>37.5</v>
      </c>
      <c r="Q3054" s="4" t="str">
        <f t="shared" si="284"/>
        <v>theater</v>
      </c>
      <c r="R3054" s="12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0">
        <f t="shared" si="282"/>
        <v>0</v>
      </c>
      <c r="P3055" s="11">
        <f t="shared" si="283"/>
        <v>13.33</v>
      </c>
      <c r="Q3055" s="4" t="str">
        <f t="shared" si="284"/>
        <v>theater</v>
      </c>
      <c r="R3055" s="12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0">
        <f t="shared" si="282"/>
        <v>0</v>
      </c>
      <c r="P3056" s="11">
        <f t="shared" si="283"/>
        <v>0</v>
      </c>
      <c r="Q3056" s="4" t="str">
        <f t="shared" si="284"/>
        <v>theater</v>
      </c>
      <c r="R3056" s="12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0">
        <f t="shared" si="282"/>
        <v>0</v>
      </c>
      <c r="P3057" s="11">
        <f t="shared" si="283"/>
        <v>1</v>
      </c>
      <c r="Q3057" s="4" t="str">
        <f t="shared" si="284"/>
        <v>theater</v>
      </c>
      <c r="R3057" s="12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0">
        <f t="shared" si="282"/>
        <v>0</v>
      </c>
      <c r="P3058" s="11">
        <f t="shared" si="283"/>
        <v>0</v>
      </c>
      <c r="Q3058" s="4" t="str">
        <f t="shared" si="284"/>
        <v>theater</v>
      </c>
      <c r="R3058" s="12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0">
        <f t="shared" si="282"/>
        <v>0</v>
      </c>
      <c r="P3059" s="11">
        <f t="shared" si="283"/>
        <v>0</v>
      </c>
      <c r="Q3059" s="4" t="str">
        <f t="shared" si="284"/>
        <v>theater</v>
      </c>
      <c r="R3059" s="12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0">
        <f t="shared" si="282"/>
        <v>0</v>
      </c>
      <c r="P3060" s="11">
        <f t="shared" si="283"/>
        <v>1</v>
      </c>
      <c r="Q3060" s="4" t="str">
        <f t="shared" si="284"/>
        <v>theater</v>
      </c>
      <c r="R3060" s="12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0">
        <f t="shared" si="282"/>
        <v>3</v>
      </c>
      <c r="P3061" s="11">
        <f t="shared" si="283"/>
        <v>41</v>
      </c>
      <c r="Q3061" s="4" t="str">
        <f t="shared" si="284"/>
        <v>theater</v>
      </c>
      <c r="R3061" s="12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0">
        <f t="shared" si="282"/>
        <v>0</v>
      </c>
      <c r="P3062" s="11">
        <f t="shared" si="283"/>
        <v>55.83</v>
      </c>
      <c r="Q3062" s="4" t="str">
        <f t="shared" si="284"/>
        <v>theater</v>
      </c>
      <c r="R3062" s="1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0">
        <f t="shared" si="282"/>
        <v>0</v>
      </c>
      <c r="P3063" s="11">
        <f t="shared" si="283"/>
        <v>0</v>
      </c>
      <c r="Q3063" s="4" t="str">
        <f t="shared" si="284"/>
        <v>theater</v>
      </c>
      <c r="R3063" s="12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0">
        <f t="shared" si="282"/>
        <v>67</v>
      </c>
      <c r="P3064" s="11">
        <f t="shared" si="283"/>
        <v>99.76</v>
      </c>
      <c r="Q3064" s="4" t="str">
        <f t="shared" si="284"/>
        <v>theater</v>
      </c>
      <c r="R3064" s="12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0">
        <f t="shared" si="282"/>
        <v>20</v>
      </c>
      <c r="P3065" s="11">
        <f t="shared" si="283"/>
        <v>25.52</v>
      </c>
      <c r="Q3065" s="4" t="str">
        <f t="shared" si="284"/>
        <v>theater</v>
      </c>
      <c r="R3065" s="12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0">
        <f t="shared" si="282"/>
        <v>11</v>
      </c>
      <c r="P3066" s="11">
        <f t="shared" si="283"/>
        <v>117.65</v>
      </c>
      <c r="Q3066" s="4" t="str">
        <f t="shared" si="284"/>
        <v>theater</v>
      </c>
      <c r="R3066" s="12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0">
        <f t="shared" si="282"/>
        <v>0</v>
      </c>
      <c r="P3067" s="11">
        <f t="shared" si="283"/>
        <v>5</v>
      </c>
      <c r="Q3067" s="4" t="str">
        <f t="shared" si="284"/>
        <v>theater</v>
      </c>
      <c r="R3067" s="12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0">
        <f t="shared" si="282"/>
        <v>12</v>
      </c>
      <c r="P3068" s="11">
        <f t="shared" si="283"/>
        <v>2796.67</v>
      </c>
      <c r="Q3068" s="4" t="str">
        <f t="shared" si="284"/>
        <v>theater</v>
      </c>
      <c r="R3068" s="12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0">
        <f t="shared" si="282"/>
        <v>3</v>
      </c>
      <c r="P3069" s="11">
        <f t="shared" si="283"/>
        <v>200</v>
      </c>
      <c r="Q3069" s="4" t="str">
        <f t="shared" si="284"/>
        <v>theater</v>
      </c>
      <c r="R3069" s="12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0">
        <f t="shared" si="282"/>
        <v>0</v>
      </c>
      <c r="P3070" s="11">
        <f t="shared" si="283"/>
        <v>87.5</v>
      </c>
      <c r="Q3070" s="4" t="str">
        <f t="shared" si="284"/>
        <v>theater</v>
      </c>
      <c r="R3070" s="12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0">
        <f t="shared" si="282"/>
        <v>14</v>
      </c>
      <c r="P3071" s="11">
        <f t="shared" si="283"/>
        <v>20.14</v>
      </c>
      <c r="Q3071" s="4" t="str">
        <f t="shared" si="284"/>
        <v>theater</v>
      </c>
      <c r="R3071" s="12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0">
        <f t="shared" si="282"/>
        <v>3</v>
      </c>
      <c r="P3072" s="11">
        <f t="shared" si="283"/>
        <v>20.88</v>
      </c>
      <c r="Q3072" s="4" t="str">
        <f t="shared" si="284"/>
        <v>theater</v>
      </c>
      <c r="R3072" s="1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0">
        <f t="shared" si="282"/>
        <v>60</v>
      </c>
      <c r="P3073" s="11">
        <f t="shared" si="283"/>
        <v>61.31</v>
      </c>
      <c r="Q3073" s="4" t="str">
        <f t="shared" si="284"/>
        <v>theater</v>
      </c>
      <c r="R3073" s="12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0">
        <f t="shared" ref="O3074:O3137" si="288">ROUND((E3074/D3074)*100,0)</f>
        <v>0</v>
      </c>
      <c r="P3074" s="11">
        <f t="shared" si="283"/>
        <v>1</v>
      </c>
      <c r="Q3074" s="4" t="str">
        <f t="shared" si="284"/>
        <v>theater</v>
      </c>
      <c r="R3074" s="12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0">
        <f t="shared" si="288"/>
        <v>0</v>
      </c>
      <c r="P3075" s="11">
        <f t="shared" ref="P3075:P3138" si="289">IFERROR(ROUND((E3075/L3075),2),0)</f>
        <v>92.14</v>
      </c>
      <c r="Q3075" s="4" t="str">
        <f t="shared" ref="Q3075:Q3138" si="290">MID(N3075,1,FIND("/",N3075,1)-1)</f>
        <v>theater</v>
      </c>
      <c r="R3075" s="12" t="str">
        <f t="shared" ref="R3075:R3138" si="291">RIGHT(N3075,(LEN(N3075)-FIND("/",N3075,1)))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0">
        <f t="shared" si="288"/>
        <v>0</v>
      </c>
      <c r="P3076" s="11">
        <f t="shared" si="289"/>
        <v>7.33</v>
      </c>
      <c r="Q3076" s="4" t="str">
        <f t="shared" si="290"/>
        <v>theater</v>
      </c>
      <c r="R3076" s="12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0">
        <f t="shared" si="288"/>
        <v>9</v>
      </c>
      <c r="P3077" s="11">
        <f t="shared" si="289"/>
        <v>64.8</v>
      </c>
      <c r="Q3077" s="4" t="str">
        <f t="shared" si="290"/>
        <v>theater</v>
      </c>
      <c r="R3077" s="12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0">
        <f t="shared" si="288"/>
        <v>15</v>
      </c>
      <c r="P3078" s="11">
        <f t="shared" si="289"/>
        <v>30.12</v>
      </c>
      <c r="Q3078" s="4" t="str">
        <f t="shared" si="290"/>
        <v>theater</v>
      </c>
      <c r="R3078" s="12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0">
        <f t="shared" si="288"/>
        <v>0</v>
      </c>
      <c r="P3079" s="11">
        <f t="shared" si="289"/>
        <v>52.5</v>
      </c>
      <c r="Q3079" s="4" t="str">
        <f t="shared" si="290"/>
        <v>theater</v>
      </c>
      <c r="R3079" s="12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0">
        <f t="shared" si="288"/>
        <v>0</v>
      </c>
      <c r="P3080" s="11">
        <f t="shared" si="289"/>
        <v>23.67</v>
      </c>
      <c r="Q3080" s="4" t="str">
        <f t="shared" si="290"/>
        <v>theater</v>
      </c>
      <c r="R3080" s="12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0">
        <f t="shared" si="288"/>
        <v>1</v>
      </c>
      <c r="P3081" s="11">
        <f t="shared" si="289"/>
        <v>415.78</v>
      </c>
      <c r="Q3081" s="4" t="str">
        <f t="shared" si="290"/>
        <v>theater</v>
      </c>
      <c r="R3081" s="12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0">
        <f t="shared" si="288"/>
        <v>0</v>
      </c>
      <c r="P3082" s="11">
        <f t="shared" si="289"/>
        <v>53.71</v>
      </c>
      <c r="Q3082" s="4" t="str">
        <f t="shared" si="290"/>
        <v>theater</v>
      </c>
      <c r="R3082" s="1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0">
        <f t="shared" si="288"/>
        <v>0</v>
      </c>
      <c r="P3083" s="11">
        <f t="shared" si="289"/>
        <v>420.6</v>
      </c>
      <c r="Q3083" s="4" t="str">
        <f t="shared" si="290"/>
        <v>theater</v>
      </c>
      <c r="R3083" s="12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0">
        <f t="shared" si="288"/>
        <v>0</v>
      </c>
      <c r="P3084" s="11">
        <f t="shared" si="289"/>
        <v>0</v>
      </c>
      <c r="Q3084" s="4" t="str">
        <f t="shared" si="290"/>
        <v>theater</v>
      </c>
      <c r="R3084" s="12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0">
        <f t="shared" si="288"/>
        <v>0</v>
      </c>
      <c r="P3085" s="11">
        <f t="shared" si="289"/>
        <v>18.670000000000002</v>
      </c>
      <c r="Q3085" s="4" t="str">
        <f t="shared" si="290"/>
        <v>theater</v>
      </c>
      <c r="R3085" s="12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0">
        <f t="shared" si="288"/>
        <v>12</v>
      </c>
      <c r="P3086" s="11">
        <f t="shared" si="289"/>
        <v>78.33</v>
      </c>
      <c r="Q3086" s="4" t="str">
        <f t="shared" si="290"/>
        <v>theater</v>
      </c>
      <c r="R3086" s="12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0">
        <f t="shared" si="288"/>
        <v>2</v>
      </c>
      <c r="P3087" s="11">
        <f t="shared" si="289"/>
        <v>67.78</v>
      </c>
      <c r="Q3087" s="4" t="str">
        <f t="shared" si="290"/>
        <v>theater</v>
      </c>
      <c r="R3087" s="12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0">
        <f t="shared" si="288"/>
        <v>0</v>
      </c>
      <c r="P3088" s="11">
        <f t="shared" si="289"/>
        <v>16.670000000000002</v>
      </c>
      <c r="Q3088" s="4" t="str">
        <f t="shared" si="290"/>
        <v>theater</v>
      </c>
      <c r="R3088" s="12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0">
        <f t="shared" si="288"/>
        <v>1</v>
      </c>
      <c r="P3089" s="11">
        <f t="shared" si="289"/>
        <v>62.5</v>
      </c>
      <c r="Q3089" s="4" t="str">
        <f t="shared" si="290"/>
        <v>theater</v>
      </c>
      <c r="R3089" s="12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0">
        <f t="shared" si="288"/>
        <v>0</v>
      </c>
      <c r="P3090" s="11">
        <f t="shared" si="289"/>
        <v>42</v>
      </c>
      <c r="Q3090" s="4" t="str">
        <f t="shared" si="290"/>
        <v>theater</v>
      </c>
      <c r="R3090" s="12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0">
        <f t="shared" si="288"/>
        <v>23</v>
      </c>
      <c r="P3091" s="11">
        <f t="shared" si="289"/>
        <v>130.09</v>
      </c>
      <c r="Q3091" s="4" t="str">
        <f t="shared" si="290"/>
        <v>theater</v>
      </c>
      <c r="R3091" s="12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0">
        <f t="shared" si="288"/>
        <v>5</v>
      </c>
      <c r="P3092" s="11">
        <f t="shared" si="289"/>
        <v>1270.22</v>
      </c>
      <c r="Q3092" s="4" t="str">
        <f t="shared" si="290"/>
        <v>theater</v>
      </c>
      <c r="R3092" s="1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0">
        <f t="shared" si="288"/>
        <v>16</v>
      </c>
      <c r="P3093" s="11">
        <f t="shared" si="289"/>
        <v>88.44</v>
      </c>
      <c r="Q3093" s="4" t="str">
        <f t="shared" si="290"/>
        <v>theater</v>
      </c>
      <c r="R3093" s="12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0">
        <f t="shared" si="288"/>
        <v>1</v>
      </c>
      <c r="P3094" s="11">
        <f t="shared" si="289"/>
        <v>56.34</v>
      </c>
      <c r="Q3094" s="4" t="str">
        <f t="shared" si="290"/>
        <v>theater</v>
      </c>
      <c r="R3094" s="12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0">
        <f t="shared" si="288"/>
        <v>23</v>
      </c>
      <c r="P3095" s="11">
        <f t="shared" si="289"/>
        <v>53.53</v>
      </c>
      <c r="Q3095" s="4" t="str">
        <f t="shared" si="290"/>
        <v>theater</v>
      </c>
      <c r="R3095" s="12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0">
        <f t="shared" si="288"/>
        <v>0</v>
      </c>
      <c r="P3096" s="11">
        <f t="shared" si="289"/>
        <v>25</v>
      </c>
      <c r="Q3096" s="4" t="str">
        <f t="shared" si="290"/>
        <v>theater</v>
      </c>
      <c r="R3096" s="12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0">
        <f t="shared" si="288"/>
        <v>0</v>
      </c>
      <c r="P3097" s="11">
        <f t="shared" si="289"/>
        <v>50</v>
      </c>
      <c r="Q3097" s="4" t="str">
        <f t="shared" si="290"/>
        <v>theater</v>
      </c>
      <c r="R3097" s="12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0">
        <f t="shared" si="288"/>
        <v>4</v>
      </c>
      <c r="P3098" s="11">
        <f t="shared" si="289"/>
        <v>56.79</v>
      </c>
      <c r="Q3098" s="4" t="str">
        <f t="shared" si="290"/>
        <v>theater</v>
      </c>
      <c r="R3098" s="12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0">
        <f t="shared" si="288"/>
        <v>17</v>
      </c>
      <c r="P3099" s="11">
        <f t="shared" si="289"/>
        <v>40.83</v>
      </c>
      <c r="Q3099" s="4" t="str">
        <f t="shared" si="290"/>
        <v>theater</v>
      </c>
      <c r="R3099" s="12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0">
        <f t="shared" si="288"/>
        <v>4</v>
      </c>
      <c r="P3100" s="11">
        <f t="shared" si="289"/>
        <v>65.11</v>
      </c>
      <c r="Q3100" s="4" t="str">
        <f t="shared" si="290"/>
        <v>theater</v>
      </c>
      <c r="R3100" s="12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0">
        <f t="shared" si="288"/>
        <v>14</v>
      </c>
      <c r="P3101" s="11">
        <f t="shared" si="289"/>
        <v>55.6</v>
      </c>
      <c r="Q3101" s="4" t="str">
        <f t="shared" si="290"/>
        <v>theater</v>
      </c>
      <c r="R3101" s="12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0">
        <f t="shared" si="288"/>
        <v>15</v>
      </c>
      <c r="P3102" s="11">
        <f t="shared" si="289"/>
        <v>140.54</v>
      </c>
      <c r="Q3102" s="4" t="str">
        <f t="shared" si="290"/>
        <v>theater</v>
      </c>
      <c r="R3102" s="1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0">
        <f t="shared" si="288"/>
        <v>12</v>
      </c>
      <c r="P3103" s="11">
        <f t="shared" si="289"/>
        <v>25</v>
      </c>
      <c r="Q3103" s="4" t="str">
        <f t="shared" si="290"/>
        <v>theater</v>
      </c>
      <c r="R3103" s="12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0">
        <f t="shared" si="288"/>
        <v>39</v>
      </c>
      <c r="P3104" s="11">
        <f t="shared" si="289"/>
        <v>69.53</v>
      </c>
      <c r="Q3104" s="4" t="str">
        <f t="shared" si="290"/>
        <v>theater</v>
      </c>
      <c r="R3104" s="12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0">
        <f t="shared" si="288"/>
        <v>0</v>
      </c>
      <c r="P3105" s="11">
        <f t="shared" si="289"/>
        <v>5.5</v>
      </c>
      <c r="Q3105" s="4" t="str">
        <f t="shared" si="290"/>
        <v>theater</v>
      </c>
      <c r="R3105" s="12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0">
        <f t="shared" si="288"/>
        <v>30</v>
      </c>
      <c r="P3106" s="11">
        <f t="shared" si="289"/>
        <v>237</v>
      </c>
      <c r="Q3106" s="4" t="str">
        <f t="shared" si="290"/>
        <v>theater</v>
      </c>
      <c r="R3106" s="12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0">
        <f t="shared" si="288"/>
        <v>42</v>
      </c>
      <c r="P3107" s="11">
        <f t="shared" si="289"/>
        <v>79.87</v>
      </c>
      <c r="Q3107" s="4" t="str">
        <f t="shared" si="290"/>
        <v>theater</v>
      </c>
      <c r="R3107" s="12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0">
        <f t="shared" si="288"/>
        <v>4</v>
      </c>
      <c r="P3108" s="11">
        <f t="shared" si="289"/>
        <v>10.25</v>
      </c>
      <c r="Q3108" s="4" t="str">
        <f t="shared" si="290"/>
        <v>theater</v>
      </c>
      <c r="R3108" s="12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0">
        <f t="shared" si="288"/>
        <v>20</v>
      </c>
      <c r="P3109" s="11">
        <f t="shared" si="289"/>
        <v>272.58999999999997</v>
      </c>
      <c r="Q3109" s="4" t="str">
        <f t="shared" si="290"/>
        <v>theater</v>
      </c>
      <c r="R3109" s="12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0">
        <f t="shared" si="288"/>
        <v>0</v>
      </c>
      <c r="P3110" s="11">
        <f t="shared" si="289"/>
        <v>13</v>
      </c>
      <c r="Q3110" s="4" t="str">
        <f t="shared" si="290"/>
        <v>theater</v>
      </c>
      <c r="R3110" s="12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0">
        <f t="shared" si="288"/>
        <v>25</v>
      </c>
      <c r="P3111" s="11">
        <f t="shared" si="289"/>
        <v>58.18</v>
      </c>
      <c r="Q3111" s="4" t="str">
        <f t="shared" si="290"/>
        <v>theater</v>
      </c>
      <c r="R3111" s="12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0">
        <f t="shared" si="288"/>
        <v>0</v>
      </c>
      <c r="P3112" s="11">
        <f t="shared" si="289"/>
        <v>10</v>
      </c>
      <c r="Q3112" s="4" t="str">
        <f t="shared" si="290"/>
        <v>theater</v>
      </c>
      <c r="R3112" s="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0">
        <f t="shared" si="288"/>
        <v>27</v>
      </c>
      <c r="P3113" s="11">
        <f t="shared" si="289"/>
        <v>70.11</v>
      </c>
      <c r="Q3113" s="4" t="str">
        <f t="shared" si="290"/>
        <v>theater</v>
      </c>
      <c r="R3113" s="12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0">
        <f t="shared" si="288"/>
        <v>5</v>
      </c>
      <c r="P3114" s="11">
        <f t="shared" si="289"/>
        <v>57.89</v>
      </c>
      <c r="Q3114" s="4" t="str">
        <f t="shared" si="290"/>
        <v>theater</v>
      </c>
      <c r="R3114" s="12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0">
        <f t="shared" si="288"/>
        <v>4</v>
      </c>
      <c r="P3115" s="11">
        <f t="shared" si="289"/>
        <v>125.27</v>
      </c>
      <c r="Q3115" s="4" t="str">
        <f t="shared" si="290"/>
        <v>theater</v>
      </c>
      <c r="R3115" s="12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0">
        <f t="shared" si="288"/>
        <v>0</v>
      </c>
      <c r="P3116" s="11">
        <f t="shared" si="289"/>
        <v>0</v>
      </c>
      <c r="Q3116" s="4" t="str">
        <f t="shared" si="290"/>
        <v>theater</v>
      </c>
      <c r="R3116" s="12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0">
        <f t="shared" si="288"/>
        <v>3</v>
      </c>
      <c r="P3117" s="11">
        <f t="shared" si="289"/>
        <v>300</v>
      </c>
      <c r="Q3117" s="4" t="str">
        <f t="shared" si="290"/>
        <v>theater</v>
      </c>
      <c r="R3117" s="12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0">
        <f t="shared" si="288"/>
        <v>57</v>
      </c>
      <c r="P3118" s="11">
        <f t="shared" si="289"/>
        <v>43</v>
      </c>
      <c r="Q3118" s="4" t="str">
        <f t="shared" si="290"/>
        <v>theater</v>
      </c>
      <c r="R3118" s="12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0">
        <f t="shared" si="288"/>
        <v>0</v>
      </c>
      <c r="P3119" s="11">
        <f t="shared" si="289"/>
        <v>1</v>
      </c>
      <c r="Q3119" s="4" t="str">
        <f t="shared" si="290"/>
        <v>theater</v>
      </c>
      <c r="R3119" s="12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0">
        <f t="shared" si="288"/>
        <v>0</v>
      </c>
      <c r="P3120" s="11">
        <f t="shared" si="289"/>
        <v>775</v>
      </c>
      <c r="Q3120" s="4" t="str">
        <f t="shared" si="290"/>
        <v>theater</v>
      </c>
      <c r="R3120" s="12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0">
        <f t="shared" si="288"/>
        <v>0</v>
      </c>
      <c r="P3121" s="11">
        <f t="shared" si="289"/>
        <v>5</v>
      </c>
      <c r="Q3121" s="4" t="str">
        <f t="shared" si="290"/>
        <v>theater</v>
      </c>
      <c r="R3121" s="12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0">
        <f t="shared" si="288"/>
        <v>0</v>
      </c>
      <c r="P3122" s="11">
        <f t="shared" si="289"/>
        <v>12.8</v>
      </c>
      <c r="Q3122" s="4" t="str">
        <f t="shared" si="290"/>
        <v>theater</v>
      </c>
      <c r="R3122" s="1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0">
        <f t="shared" si="288"/>
        <v>1</v>
      </c>
      <c r="P3123" s="11">
        <f t="shared" si="289"/>
        <v>10</v>
      </c>
      <c r="Q3123" s="4" t="str">
        <f t="shared" si="290"/>
        <v>theater</v>
      </c>
      <c r="R3123" s="12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0">
        <f t="shared" si="288"/>
        <v>58</v>
      </c>
      <c r="P3124" s="11">
        <f t="shared" si="289"/>
        <v>58</v>
      </c>
      <c r="Q3124" s="4" t="str">
        <f t="shared" si="290"/>
        <v>theater</v>
      </c>
      <c r="R3124" s="12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0">
        <f t="shared" si="288"/>
        <v>68</v>
      </c>
      <c r="P3125" s="11">
        <f t="shared" si="289"/>
        <v>244.8</v>
      </c>
      <c r="Q3125" s="4" t="str">
        <f t="shared" si="290"/>
        <v>theater</v>
      </c>
      <c r="R3125" s="12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0">
        <f t="shared" si="288"/>
        <v>0</v>
      </c>
      <c r="P3126" s="11">
        <f t="shared" si="289"/>
        <v>6.5</v>
      </c>
      <c r="Q3126" s="4" t="str">
        <f t="shared" si="290"/>
        <v>theater</v>
      </c>
      <c r="R3126" s="12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0">
        <f t="shared" si="288"/>
        <v>0</v>
      </c>
      <c r="P3127" s="11">
        <f t="shared" si="289"/>
        <v>0</v>
      </c>
      <c r="Q3127" s="4" t="str">
        <f t="shared" si="290"/>
        <v>theater</v>
      </c>
      <c r="R3127" s="12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0">
        <f t="shared" si="288"/>
        <v>4</v>
      </c>
      <c r="P3128" s="11">
        <f t="shared" si="289"/>
        <v>61.18</v>
      </c>
      <c r="Q3128" s="4" t="str">
        <f t="shared" si="290"/>
        <v>theater</v>
      </c>
      <c r="R3128" s="12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0">
        <f t="shared" si="288"/>
        <v>0</v>
      </c>
      <c r="P3129" s="11">
        <f t="shared" si="289"/>
        <v>0</v>
      </c>
      <c r="Q3129" s="4" t="str">
        <f t="shared" si="290"/>
        <v>theater</v>
      </c>
      <c r="R3129" s="12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0">
        <f t="shared" si="288"/>
        <v>109</v>
      </c>
      <c r="P3130" s="11">
        <f t="shared" si="289"/>
        <v>139.24</v>
      </c>
      <c r="Q3130" s="4" t="str">
        <f t="shared" si="290"/>
        <v>theater</v>
      </c>
      <c r="R3130" s="12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0">
        <f t="shared" si="288"/>
        <v>1</v>
      </c>
      <c r="P3131" s="11">
        <f t="shared" si="289"/>
        <v>10</v>
      </c>
      <c r="Q3131" s="4" t="str">
        <f t="shared" si="290"/>
        <v>theater</v>
      </c>
      <c r="R3131" s="12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0">
        <f t="shared" si="288"/>
        <v>4</v>
      </c>
      <c r="P3132" s="11">
        <f t="shared" si="289"/>
        <v>93.75</v>
      </c>
      <c r="Q3132" s="4" t="str">
        <f t="shared" si="290"/>
        <v>theater</v>
      </c>
      <c r="R3132" s="1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0">
        <f t="shared" si="288"/>
        <v>16</v>
      </c>
      <c r="P3133" s="11">
        <f t="shared" si="289"/>
        <v>53.75</v>
      </c>
      <c r="Q3133" s="4" t="str">
        <f t="shared" si="290"/>
        <v>theater</v>
      </c>
      <c r="R3133" s="12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0">
        <f t="shared" si="288"/>
        <v>0</v>
      </c>
      <c r="P3134" s="11">
        <f t="shared" si="289"/>
        <v>10</v>
      </c>
      <c r="Q3134" s="4" t="str">
        <f t="shared" si="290"/>
        <v>theater</v>
      </c>
      <c r="R3134" s="12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0">
        <f t="shared" si="288"/>
        <v>108</v>
      </c>
      <c r="P3135" s="11">
        <f t="shared" si="289"/>
        <v>33.75</v>
      </c>
      <c r="Q3135" s="4" t="str">
        <f t="shared" si="290"/>
        <v>theater</v>
      </c>
      <c r="R3135" s="12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0">
        <f t="shared" si="288"/>
        <v>23</v>
      </c>
      <c r="P3136" s="11">
        <f t="shared" si="289"/>
        <v>18.75</v>
      </c>
      <c r="Q3136" s="4" t="str">
        <f t="shared" si="290"/>
        <v>theater</v>
      </c>
      <c r="R3136" s="12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0">
        <f t="shared" si="288"/>
        <v>21</v>
      </c>
      <c r="P3137" s="11">
        <f t="shared" si="289"/>
        <v>23.14</v>
      </c>
      <c r="Q3137" s="4" t="str">
        <f t="shared" si="290"/>
        <v>theater</v>
      </c>
      <c r="R3137" s="12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0">
        <f t="shared" ref="O3138:O3201" si="294">ROUND((E3138/D3138)*100,0)</f>
        <v>128</v>
      </c>
      <c r="P3138" s="11">
        <f t="shared" si="289"/>
        <v>29.05</v>
      </c>
      <c r="Q3138" s="4" t="str">
        <f t="shared" si="290"/>
        <v>theater</v>
      </c>
      <c r="R3138" s="12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0">
        <f t="shared" si="294"/>
        <v>3</v>
      </c>
      <c r="P3139" s="11">
        <f t="shared" ref="P3139:P3202" si="295">IFERROR(ROUND((E3139/L3139),2),0)</f>
        <v>50</v>
      </c>
      <c r="Q3139" s="4" t="str">
        <f t="shared" ref="Q3139:Q3202" si="296">MID(N3139,1,FIND("/",N3139,1)-1)</f>
        <v>theater</v>
      </c>
      <c r="R3139" s="12" t="str">
        <f t="shared" ref="R3139:R3202" si="297">RIGHT(N3139,(LEN(N3139)-FIND("/",N3139,1)))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0">
        <f t="shared" si="294"/>
        <v>0</v>
      </c>
      <c r="P3140" s="11">
        <f t="shared" si="295"/>
        <v>0</v>
      </c>
      <c r="Q3140" s="4" t="str">
        <f t="shared" si="296"/>
        <v>theater</v>
      </c>
      <c r="R3140" s="12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0">
        <f t="shared" si="294"/>
        <v>5</v>
      </c>
      <c r="P3141" s="11">
        <f t="shared" si="295"/>
        <v>450</v>
      </c>
      <c r="Q3141" s="4" t="str">
        <f t="shared" si="296"/>
        <v>theater</v>
      </c>
      <c r="R3141" s="12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0">
        <f t="shared" si="294"/>
        <v>1</v>
      </c>
      <c r="P3142" s="11">
        <f t="shared" si="295"/>
        <v>24</v>
      </c>
      <c r="Q3142" s="4" t="str">
        <f t="shared" si="296"/>
        <v>theater</v>
      </c>
      <c r="R3142" s="1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0">
        <f t="shared" si="294"/>
        <v>52</v>
      </c>
      <c r="P3143" s="11">
        <f t="shared" si="295"/>
        <v>32.25</v>
      </c>
      <c r="Q3143" s="4" t="str">
        <f t="shared" si="296"/>
        <v>theater</v>
      </c>
      <c r="R3143" s="12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0">
        <f t="shared" si="294"/>
        <v>2</v>
      </c>
      <c r="P3144" s="11">
        <f t="shared" si="295"/>
        <v>15</v>
      </c>
      <c r="Q3144" s="4" t="str">
        <f t="shared" si="296"/>
        <v>theater</v>
      </c>
      <c r="R3144" s="12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0">
        <f t="shared" si="294"/>
        <v>0</v>
      </c>
      <c r="P3145" s="11">
        <f t="shared" si="295"/>
        <v>0</v>
      </c>
      <c r="Q3145" s="4" t="str">
        <f t="shared" si="296"/>
        <v>theater</v>
      </c>
      <c r="R3145" s="12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0">
        <f t="shared" si="294"/>
        <v>75</v>
      </c>
      <c r="P3146" s="11">
        <f t="shared" si="295"/>
        <v>251.33</v>
      </c>
      <c r="Q3146" s="4" t="str">
        <f t="shared" si="296"/>
        <v>theater</v>
      </c>
      <c r="R3146" s="12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0">
        <f t="shared" si="294"/>
        <v>0</v>
      </c>
      <c r="P3147" s="11">
        <f t="shared" si="295"/>
        <v>0</v>
      </c>
      <c r="Q3147" s="4" t="str">
        <f t="shared" si="296"/>
        <v>theater</v>
      </c>
      <c r="R3147" s="12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0">
        <f t="shared" si="294"/>
        <v>11</v>
      </c>
      <c r="P3148" s="11">
        <f t="shared" si="295"/>
        <v>437.5</v>
      </c>
      <c r="Q3148" s="4" t="str">
        <f t="shared" si="296"/>
        <v>theater</v>
      </c>
      <c r="R3148" s="12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0">
        <f t="shared" si="294"/>
        <v>118</v>
      </c>
      <c r="P3149" s="11">
        <f t="shared" si="295"/>
        <v>110.35</v>
      </c>
      <c r="Q3149" s="4" t="str">
        <f t="shared" si="296"/>
        <v>theater</v>
      </c>
      <c r="R3149" s="12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0">
        <f t="shared" si="294"/>
        <v>131</v>
      </c>
      <c r="P3150" s="11">
        <f t="shared" si="295"/>
        <v>41.42</v>
      </c>
      <c r="Q3150" s="4" t="str">
        <f t="shared" si="296"/>
        <v>theater</v>
      </c>
      <c r="R3150" s="12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0">
        <f t="shared" si="294"/>
        <v>104</v>
      </c>
      <c r="P3151" s="11">
        <f t="shared" si="295"/>
        <v>52</v>
      </c>
      <c r="Q3151" s="4" t="str">
        <f t="shared" si="296"/>
        <v>theater</v>
      </c>
      <c r="R3151" s="12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0">
        <f t="shared" si="294"/>
        <v>101</v>
      </c>
      <c r="P3152" s="11">
        <f t="shared" si="295"/>
        <v>33.99</v>
      </c>
      <c r="Q3152" s="4" t="str">
        <f t="shared" si="296"/>
        <v>theater</v>
      </c>
      <c r="R3152" s="1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0">
        <f t="shared" si="294"/>
        <v>100</v>
      </c>
      <c r="P3153" s="11">
        <f t="shared" si="295"/>
        <v>103.35</v>
      </c>
      <c r="Q3153" s="4" t="str">
        <f t="shared" si="296"/>
        <v>theater</v>
      </c>
      <c r="R3153" s="12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0">
        <f t="shared" si="294"/>
        <v>106</v>
      </c>
      <c r="P3154" s="11">
        <f t="shared" si="295"/>
        <v>34.79</v>
      </c>
      <c r="Q3154" s="4" t="str">
        <f t="shared" si="296"/>
        <v>theater</v>
      </c>
      <c r="R3154" s="12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0">
        <f t="shared" si="294"/>
        <v>336</v>
      </c>
      <c r="P3155" s="11">
        <f t="shared" si="295"/>
        <v>41.77</v>
      </c>
      <c r="Q3155" s="4" t="str">
        <f t="shared" si="296"/>
        <v>theater</v>
      </c>
      <c r="R3155" s="12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0">
        <f t="shared" si="294"/>
        <v>113</v>
      </c>
      <c r="P3156" s="11">
        <f t="shared" si="295"/>
        <v>64.27</v>
      </c>
      <c r="Q3156" s="4" t="str">
        <f t="shared" si="296"/>
        <v>theater</v>
      </c>
      <c r="R3156" s="12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0">
        <f t="shared" si="294"/>
        <v>189</v>
      </c>
      <c r="P3157" s="11">
        <f t="shared" si="295"/>
        <v>31.21</v>
      </c>
      <c r="Q3157" s="4" t="str">
        <f t="shared" si="296"/>
        <v>theater</v>
      </c>
      <c r="R3157" s="12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0">
        <f t="shared" si="294"/>
        <v>102</v>
      </c>
      <c r="P3158" s="11">
        <f t="shared" si="295"/>
        <v>62.92</v>
      </c>
      <c r="Q3158" s="4" t="str">
        <f t="shared" si="296"/>
        <v>theater</v>
      </c>
      <c r="R3158" s="12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0">
        <f t="shared" si="294"/>
        <v>101</v>
      </c>
      <c r="P3159" s="11">
        <f t="shared" si="295"/>
        <v>98.54</v>
      </c>
      <c r="Q3159" s="4" t="str">
        <f t="shared" si="296"/>
        <v>theater</v>
      </c>
      <c r="R3159" s="12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0">
        <f t="shared" si="294"/>
        <v>114</v>
      </c>
      <c r="P3160" s="11">
        <f t="shared" si="295"/>
        <v>82.61</v>
      </c>
      <c r="Q3160" s="4" t="str">
        <f t="shared" si="296"/>
        <v>theater</v>
      </c>
      <c r="R3160" s="12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0">
        <f t="shared" si="294"/>
        <v>133</v>
      </c>
      <c r="P3161" s="11">
        <f t="shared" si="295"/>
        <v>38.5</v>
      </c>
      <c r="Q3161" s="4" t="str">
        <f t="shared" si="296"/>
        <v>theater</v>
      </c>
      <c r="R3161" s="12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0">
        <f t="shared" si="294"/>
        <v>102</v>
      </c>
      <c r="P3162" s="11">
        <f t="shared" si="295"/>
        <v>80.16</v>
      </c>
      <c r="Q3162" s="4" t="str">
        <f t="shared" si="296"/>
        <v>theater</v>
      </c>
      <c r="R3162" s="1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0">
        <f t="shared" si="294"/>
        <v>105</v>
      </c>
      <c r="P3163" s="11">
        <f t="shared" si="295"/>
        <v>28.41</v>
      </c>
      <c r="Q3163" s="4" t="str">
        <f t="shared" si="296"/>
        <v>theater</v>
      </c>
      <c r="R3163" s="12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0">
        <f t="shared" si="294"/>
        <v>127</v>
      </c>
      <c r="P3164" s="11">
        <f t="shared" si="295"/>
        <v>80.73</v>
      </c>
      <c r="Q3164" s="4" t="str">
        <f t="shared" si="296"/>
        <v>theater</v>
      </c>
      <c r="R3164" s="12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0">
        <f t="shared" si="294"/>
        <v>111</v>
      </c>
      <c r="P3165" s="11">
        <f t="shared" si="295"/>
        <v>200.69</v>
      </c>
      <c r="Q3165" s="4" t="str">
        <f t="shared" si="296"/>
        <v>theater</v>
      </c>
      <c r="R3165" s="12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0">
        <f t="shared" si="294"/>
        <v>107</v>
      </c>
      <c r="P3166" s="11">
        <f t="shared" si="295"/>
        <v>37.590000000000003</v>
      </c>
      <c r="Q3166" s="4" t="str">
        <f t="shared" si="296"/>
        <v>theater</v>
      </c>
      <c r="R3166" s="12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0">
        <f t="shared" si="294"/>
        <v>163</v>
      </c>
      <c r="P3167" s="11">
        <f t="shared" si="295"/>
        <v>58.1</v>
      </c>
      <c r="Q3167" s="4" t="str">
        <f t="shared" si="296"/>
        <v>theater</v>
      </c>
      <c r="R3167" s="12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0">
        <f t="shared" si="294"/>
        <v>160</v>
      </c>
      <c r="P3168" s="11">
        <f t="shared" si="295"/>
        <v>60.3</v>
      </c>
      <c r="Q3168" s="4" t="str">
        <f t="shared" si="296"/>
        <v>theater</v>
      </c>
      <c r="R3168" s="12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0">
        <f t="shared" si="294"/>
        <v>116</v>
      </c>
      <c r="P3169" s="11">
        <f t="shared" si="295"/>
        <v>63.36</v>
      </c>
      <c r="Q3169" s="4" t="str">
        <f t="shared" si="296"/>
        <v>theater</v>
      </c>
      <c r="R3169" s="12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0">
        <f t="shared" si="294"/>
        <v>124</v>
      </c>
      <c r="P3170" s="11">
        <f t="shared" si="295"/>
        <v>50.9</v>
      </c>
      <c r="Q3170" s="4" t="str">
        <f t="shared" si="296"/>
        <v>theater</v>
      </c>
      <c r="R3170" s="12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0">
        <f t="shared" si="294"/>
        <v>103</v>
      </c>
      <c r="P3171" s="11">
        <f t="shared" si="295"/>
        <v>100.5</v>
      </c>
      <c r="Q3171" s="4" t="str">
        <f t="shared" si="296"/>
        <v>theater</v>
      </c>
      <c r="R3171" s="12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0">
        <f t="shared" si="294"/>
        <v>112</v>
      </c>
      <c r="P3172" s="11">
        <f t="shared" si="295"/>
        <v>31.62</v>
      </c>
      <c r="Q3172" s="4" t="str">
        <f t="shared" si="296"/>
        <v>theater</v>
      </c>
      <c r="R3172" s="1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0">
        <f t="shared" si="294"/>
        <v>109</v>
      </c>
      <c r="P3173" s="11">
        <f t="shared" si="295"/>
        <v>65.099999999999994</v>
      </c>
      <c r="Q3173" s="4" t="str">
        <f t="shared" si="296"/>
        <v>theater</v>
      </c>
      <c r="R3173" s="12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0">
        <f t="shared" si="294"/>
        <v>115</v>
      </c>
      <c r="P3174" s="11">
        <f t="shared" si="295"/>
        <v>79.31</v>
      </c>
      <c r="Q3174" s="4" t="str">
        <f t="shared" si="296"/>
        <v>theater</v>
      </c>
      <c r="R3174" s="12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0">
        <f t="shared" si="294"/>
        <v>103</v>
      </c>
      <c r="P3175" s="11">
        <f t="shared" si="295"/>
        <v>139.19</v>
      </c>
      <c r="Q3175" s="4" t="str">
        <f t="shared" si="296"/>
        <v>theater</v>
      </c>
      <c r="R3175" s="12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0">
        <f t="shared" si="294"/>
        <v>101</v>
      </c>
      <c r="P3176" s="11">
        <f t="shared" si="295"/>
        <v>131.91</v>
      </c>
      <c r="Q3176" s="4" t="str">
        <f t="shared" si="296"/>
        <v>theater</v>
      </c>
      <c r="R3176" s="12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0">
        <f t="shared" si="294"/>
        <v>110</v>
      </c>
      <c r="P3177" s="11">
        <f t="shared" si="295"/>
        <v>91.3</v>
      </c>
      <c r="Q3177" s="4" t="str">
        <f t="shared" si="296"/>
        <v>theater</v>
      </c>
      <c r="R3177" s="12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0">
        <f t="shared" si="294"/>
        <v>115</v>
      </c>
      <c r="P3178" s="11">
        <f t="shared" si="295"/>
        <v>39.67</v>
      </c>
      <c r="Q3178" s="4" t="str">
        <f t="shared" si="296"/>
        <v>theater</v>
      </c>
      <c r="R3178" s="12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0">
        <f t="shared" si="294"/>
        <v>117</v>
      </c>
      <c r="P3179" s="11">
        <f t="shared" si="295"/>
        <v>57.55</v>
      </c>
      <c r="Q3179" s="4" t="str">
        <f t="shared" si="296"/>
        <v>theater</v>
      </c>
      <c r="R3179" s="12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0">
        <f t="shared" si="294"/>
        <v>172</v>
      </c>
      <c r="P3180" s="11">
        <f t="shared" si="295"/>
        <v>33.03</v>
      </c>
      <c r="Q3180" s="4" t="str">
        <f t="shared" si="296"/>
        <v>theater</v>
      </c>
      <c r="R3180" s="12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0">
        <f t="shared" si="294"/>
        <v>114</v>
      </c>
      <c r="P3181" s="11">
        <f t="shared" si="295"/>
        <v>77.34</v>
      </c>
      <c r="Q3181" s="4" t="str">
        <f t="shared" si="296"/>
        <v>theater</v>
      </c>
      <c r="R3181" s="12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0">
        <f t="shared" si="294"/>
        <v>120</v>
      </c>
      <c r="P3182" s="11">
        <f t="shared" si="295"/>
        <v>31.93</v>
      </c>
      <c r="Q3182" s="4" t="str">
        <f t="shared" si="296"/>
        <v>theater</v>
      </c>
      <c r="R3182" s="1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0">
        <f t="shared" si="294"/>
        <v>109</v>
      </c>
      <c r="P3183" s="11">
        <f t="shared" si="295"/>
        <v>36.33</v>
      </c>
      <c r="Q3183" s="4" t="str">
        <f t="shared" si="296"/>
        <v>theater</v>
      </c>
      <c r="R3183" s="12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0">
        <f t="shared" si="294"/>
        <v>101</v>
      </c>
      <c r="P3184" s="11">
        <f t="shared" si="295"/>
        <v>46.77</v>
      </c>
      <c r="Q3184" s="4" t="str">
        <f t="shared" si="296"/>
        <v>theater</v>
      </c>
      <c r="R3184" s="12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0">
        <f t="shared" si="294"/>
        <v>109</v>
      </c>
      <c r="P3185" s="11">
        <f t="shared" si="295"/>
        <v>40.07</v>
      </c>
      <c r="Q3185" s="4" t="str">
        <f t="shared" si="296"/>
        <v>theater</v>
      </c>
      <c r="R3185" s="12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0">
        <f t="shared" si="294"/>
        <v>107</v>
      </c>
      <c r="P3186" s="11">
        <f t="shared" si="295"/>
        <v>100.22</v>
      </c>
      <c r="Q3186" s="4" t="str">
        <f t="shared" si="296"/>
        <v>theater</v>
      </c>
      <c r="R3186" s="12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0">
        <f t="shared" si="294"/>
        <v>100</v>
      </c>
      <c r="P3187" s="11">
        <f t="shared" si="295"/>
        <v>41.67</v>
      </c>
      <c r="Q3187" s="4" t="str">
        <f t="shared" si="296"/>
        <v>theater</v>
      </c>
      <c r="R3187" s="12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0">
        <f t="shared" si="294"/>
        <v>102</v>
      </c>
      <c r="P3188" s="11">
        <f t="shared" si="295"/>
        <v>46.71</v>
      </c>
      <c r="Q3188" s="4" t="str">
        <f t="shared" si="296"/>
        <v>theater</v>
      </c>
      <c r="R3188" s="12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0">
        <f t="shared" si="294"/>
        <v>116</v>
      </c>
      <c r="P3189" s="11">
        <f t="shared" si="295"/>
        <v>71.489999999999995</v>
      </c>
      <c r="Q3189" s="4" t="str">
        <f t="shared" si="296"/>
        <v>theater</v>
      </c>
      <c r="R3189" s="12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0">
        <f t="shared" si="294"/>
        <v>65</v>
      </c>
      <c r="P3190" s="11">
        <f t="shared" si="295"/>
        <v>14.44</v>
      </c>
      <c r="Q3190" s="4" t="str">
        <f t="shared" si="296"/>
        <v>theater</v>
      </c>
      <c r="R3190" s="12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0">
        <f t="shared" si="294"/>
        <v>12</v>
      </c>
      <c r="P3191" s="11">
        <f t="shared" si="295"/>
        <v>356.84</v>
      </c>
      <c r="Q3191" s="4" t="str">
        <f t="shared" si="296"/>
        <v>theater</v>
      </c>
      <c r="R3191" s="12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0">
        <f t="shared" si="294"/>
        <v>0</v>
      </c>
      <c r="P3192" s="11">
        <f t="shared" si="295"/>
        <v>0</v>
      </c>
      <c r="Q3192" s="4" t="str">
        <f t="shared" si="296"/>
        <v>theater</v>
      </c>
      <c r="R3192" s="1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0">
        <f t="shared" si="294"/>
        <v>4</v>
      </c>
      <c r="P3193" s="11">
        <f t="shared" si="295"/>
        <v>37.75</v>
      </c>
      <c r="Q3193" s="4" t="str">
        <f t="shared" si="296"/>
        <v>theater</v>
      </c>
      <c r="R3193" s="12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0">
        <f t="shared" si="294"/>
        <v>1</v>
      </c>
      <c r="P3194" s="11">
        <f t="shared" si="295"/>
        <v>12.75</v>
      </c>
      <c r="Q3194" s="4" t="str">
        <f t="shared" si="296"/>
        <v>theater</v>
      </c>
      <c r="R3194" s="12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0">
        <f t="shared" si="294"/>
        <v>12</v>
      </c>
      <c r="P3195" s="11">
        <f t="shared" si="295"/>
        <v>24.46</v>
      </c>
      <c r="Q3195" s="4" t="str">
        <f t="shared" si="296"/>
        <v>theater</v>
      </c>
      <c r="R3195" s="12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0">
        <f t="shared" si="294"/>
        <v>0</v>
      </c>
      <c r="P3196" s="11">
        <f t="shared" si="295"/>
        <v>0</v>
      </c>
      <c r="Q3196" s="4" t="str">
        <f t="shared" si="296"/>
        <v>theater</v>
      </c>
      <c r="R3196" s="12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0">
        <f t="shared" si="294"/>
        <v>59</v>
      </c>
      <c r="P3197" s="11">
        <f t="shared" si="295"/>
        <v>53.08</v>
      </c>
      <c r="Q3197" s="4" t="str">
        <f t="shared" si="296"/>
        <v>theater</v>
      </c>
      <c r="R3197" s="12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0">
        <f t="shared" si="294"/>
        <v>0</v>
      </c>
      <c r="P3198" s="11">
        <f t="shared" si="295"/>
        <v>300</v>
      </c>
      <c r="Q3198" s="4" t="str">
        <f t="shared" si="296"/>
        <v>theater</v>
      </c>
      <c r="R3198" s="12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0">
        <f t="shared" si="294"/>
        <v>11</v>
      </c>
      <c r="P3199" s="11">
        <f t="shared" si="295"/>
        <v>286.25</v>
      </c>
      <c r="Q3199" s="4" t="str">
        <f t="shared" si="296"/>
        <v>theater</v>
      </c>
      <c r="R3199" s="12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0">
        <f t="shared" si="294"/>
        <v>0</v>
      </c>
      <c r="P3200" s="11">
        <f t="shared" si="295"/>
        <v>36.67</v>
      </c>
      <c r="Q3200" s="4" t="str">
        <f t="shared" si="296"/>
        <v>theater</v>
      </c>
      <c r="R3200" s="12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0">
        <f t="shared" si="294"/>
        <v>52</v>
      </c>
      <c r="P3201" s="11">
        <f t="shared" si="295"/>
        <v>49.21</v>
      </c>
      <c r="Q3201" s="4" t="str">
        <f t="shared" si="296"/>
        <v>theater</v>
      </c>
      <c r="R3201" s="12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0">
        <f t="shared" ref="O3202:O3265" si="300">ROUND((E3202/D3202)*100,0)</f>
        <v>0</v>
      </c>
      <c r="P3202" s="11">
        <f t="shared" si="295"/>
        <v>1</v>
      </c>
      <c r="Q3202" s="4" t="str">
        <f t="shared" si="296"/>
        <v>theater</v>
      </c>
      <c r="R3202" s="1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0">
        <f t="shared" si="300"/>
        <v>1</v>
      </c>
      <c r="P3203" s="11">
        <f t="shared" ref="P3203:P3266" si="301">IFERROR(ROUND((E3203/L3203),2),0)</f>
        <v>12.5</v>
      </c>
      <c r="Q3203" s="4" t="str">
        <f t="shared" ref="Q3203:Q3266" si="302">MID(N3203,1,FIND("/",N3203,1)-1)</f>
        <v>theater</v>
      </c>
      <c r="R3203" s="12" t="str">
        <f t="shared" ref="R3203:R3266" si="303">RIGHT(N3203,(LEN(N3203)-FIND("/",N3203,1)))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0">
        <f t="shared" si="300"/>
        <v>55</v>
      </c>
      <c r="P3204" s="11">
        <f t="shared" si="301"/>
        <v>109.04</v>
      </c>
      <c r="Q3204" s="4" t="str">
        <f t="shared" si="302"/>
        <v>theater</v>
      </c>
      <c r="R3204" s="12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0">
        <f t="shared" si="300"/>
        <v>25</v>
      </c>
      <c r="P3205" s="11">
        <f t="shared" si="301"/>
        <v>41.67</v>
      </c>
      <c r="Q3205" s="4" t="str">
        <f t="shared" si="302"/>
        <v>theater</v>
      </c>
      <c r="R3205" s="12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0">
        <f t="shared" si="300"/>
        <v>0</v>
      </c>
      <c r="P3206" s="11">
        <f t="shared" si="301"/>
        <v>0</v>
      </c>
      <c r="Q3206" s="4" t="str">
        <f t="shared" si="302"/>
        <v>theater</v>
      </c>
      <c r="R3206" s="12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0">
        <f t="shared" si="300"/>
        <v>3</v>
      </c>
      <c r="P3207" s="11">
        <f t="shared" si="301"/>
        <v>22.75</v>
      </c>
      <c r="Q3207" s="4" t="str">
        <f t="shared" si="302"/>
        <v>theater</v>
      </c>
      <c r="R3207" s="12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0">
        <f t="shared" si="300"/>
        <v>0</v>
      </c>
      <c r="P3208" s="11">
        <f t="shared" si="301"/>
        <v>0</v>
      </c>
      <c r="Q3208" s="4" t="str">
        <f t="shared" si="302"/>
        <v>theater</v>
      </c>
      <c r="R3208" s="12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0">
        <f t="shared" si="300"/>
        <v>46</v>
      </c>
      <c r="P3209" s="11">
        <f t="shared" si="301"/>
        <v>70.83</v>
      </c>
      <c r="Q3209" s="4" t="str">
        <f t="shared" si="302"/>
        <v>theater</v>
      </c>
      <c r="R3209" s="12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0">
        <f t="shared" si="300"/>
        <v>104</v>
      </c>
      <c r="P3210" s="11">
        <f t="shared" si="301"/>
        <v>63.11</v>
      </c>
      <c r="Q3210" s="4" t="str">
        <f t="shared" si="302"/>
        <v>theater</v>
      </c>
      <c r="R3210" s="12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0">
        <f t="shared" si="300"/>
        <v>119</v>
      </c>
      <c r="P3211" s="11">
        <f t="shared" si="301"/>
        <v>50.16</v>
      </c>
      <c r="Q3211" s="4" t="str">
        <f t="shared" si="302"/>
        <v>theater</v>
      </c>
      <c r="R3211" s="12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0">
        <f t="shared" si="300"/>
        <v>126</v>
      </c>
      <c r="P3212" s="11">
        <f t="shared" si="301"/>
        <v>62.88</v>
      </c>
      <c r="Q3212" s="4" t="str">
        <f t="shared" si="302"/>
        <v>theater</v>
      </c>
      <c r="R3212" s="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0">
        <f t="shared" si="300"/>
        <v>120</v>
      </c>
      <c r="P3213" s="11">
        <f t="shared" si="301"/>
        <v>85.53</v>
      </c>
      <c r="Q3213" s="4" t="str">
        <f t="shared" si="302"/>
        <v>theater</v>
      </c>
      <c r="R3213" s="12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0">
        <f t="shared" si="300"/>
        <v>126</v>
      </c>
      <c r="P3214" s="11">
        <f t="shared" si="301"/>
        <v>53.72</v>
      </c>
      <c r="Q3214" s="4" t="str">
        <f t="shared" si="302"/>
        <v>theater</v>
      </c>
      <c r="R3214" s="12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0">
        <f t="shared" si="300"/>
        <v>100</v>
      </c>
      <c r="P3215" s="11">
        <f t="shared" si="301"/>
        <v>127.81</v>
      </c>
      <c r="Q3215" s="4" t="str">
        <f t="shared" si="302"/>
        <v>theater</v>
      </c>
      <c r="R3215" s="12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0">
        <f t="shared" si="300"/>
        <v>102</v>
      </c>
      <c r="P3216" s="11">
        <f t="shared" si="301"/>
        <v>106.57</v>
      </c>
      <c r="Q3216" s="4" t="str">
        <f t="shared" si="302"/>
        <v>theater</v>
      </c>
      <c r="R3216" s="12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0">
        <f t="shared" si="300"/>
        <v>100</v>
      </c>
      <c r="P3217" s="11">
        <f t="shared" si="301"/>
        <v>262.11</v>
      </c>
      <c r="Q3217" s="4" t="str">
        <f t="shared" si="302"/>
        <v>theater</v>
      </c>
      <c r="R3217" s="12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0">
        <f t="shared" si="300"/>
        <v>100</v>
      </c>
      <c r="P3218" s="11">
        <f t="shared" si="301"/>
        <v>57.17</v>
      </c>
      <c r="Q3218" s="4" t="str">
        <f t="shared" si="302"/>
        <v>theater</v>
      </c>
      <c r="R3218" s="12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0">
        <f t="shared" si="300"/>
        <v>116</v>
      </c>
      <c r="P3219" s="11">
        <f t="shared" si="301"/>
        <v>50.2</v>
      </c>
      <c r="Q3219" s="4" t="str">
        <f t="shared" si="302"/>
        <v>theater</v>
      </c>
      <c r="R3219" s="12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0">
        <f t="shared" si="300"/>
        <v>102</v>
      </c>
      <c r="P3220" s="11">
        <f t="shared" si="301"/>
        <v>66.59</v>
      </c>
      <c r="Q3220" s="4" t="str">
        <f t="shared" si="302"/>
        <v>theater</v>
      </c>
      <c r="R3220" s="12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0">
        <f t="shared" si="300"/>
        <v>100</v>
      </c>
      <c r="P3221" s="11">
        <f t="shared" si="301"/>
        <v>168.25</v>
      </c>
      <c r="Q3221" s="4" t="str">
        <f t="shared" si="302"/>
        <v>theater</v>
      </c>
      <c r="R3221" s="12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0">
        <f t="shared" si="300"/>
        <v>101</v>
      </c>
      <c r="P3222" s="11">
        <f t="shared" si="301"/>
        <v>256.37</v>
      </c>
      <c r="Q3222" s="4" t="str">
        <f t="shared" si="302"/>
        <v>theater</v>
      </c>
      <c r="R3222" s="1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0">
        <f t="shared" si="300"/>
        <v>103</v>
      </c>
      <c r="P3223" s="11">
        <f t="shared" si="301"/>
        <v>36.61</v>
      </c>
      <c r="Q3223" s="4" t="str">
        <f t="shared" si="302"/>
        <v>theater</v>
      </c>
      <c r="R3223" s="12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0">
        <f t="shared" si="300"/>
        <v>125</v>
      </c>
      <c r="P3224" s="11">
        <f t="shared" si="301"/>
        <v>37.14</v>
      </c>
      <c r="Q3224" s="4" t="str">
        <f t="shared" si="302"/>
        <v>theater</v>
      </c>
      <c r="R3224" s="12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0">
        <f t="shared" si="300"/>
        <v>110</v>
      </c>
      <c r="P3225" s="11">
        <f t="shared" si="301"/>
        <v>45.88</v>
      </c>
      <c r="Q3225" s="4" t="str">
        <f t="shared" si="302"/>
        <v>theater</v>
      </c>
      <c r="R3225" s="12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0">
        <f t="shared" si="300"/>
        <v>102</v>
      </c>
      <c r="P3226" s="11">
        <f t="shared" si="301"/>
        <v>141.71</v>
      </c>
      <c r="Q3226" s="4" t="str">
        <f t="shared" si="302"/>
        <v>theater</v>
      </c>
      <c r="R3226" s="12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0">
        <f t="shared" si="300"/>
        <v>102</v>
      </c>
      <c r="P3227" s="11">
        <f t="shared" si="301"/>
        <v>52.49</v>
      </c>
      <c r="Q3227" s="4" t="str">
        <f t="shared" si="302"/>
        <v>theater</v>
      </c>
      <c r="R3227" s="12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0">
        <f t="shared" si="300"/>
        <v>104</v>
      </c>
      <c r="P3228" s="11">
        <f t="shared" si="301"/>
        <v>59.52</v>
      </c>
      <c r="Q3228" s="4" t="str">
        <f t="shared" si="302"/>
        <v>theater</v>
      </c>
      <c r="R3228" s="12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0">
        <f t="shared" si="300"/>
        <v>125</v>
      </c>
      <c r="P3229" s="11">
        <f t="shared" si="301"/>
        <v>50</v>
      </c>
      <c r="Q3229" s="4" t="str">
        <f t="shared" si="302"/>
        <v>theater</v>
      </c>
      <c r="R3229" s="12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0">
        <f t="shared" si="300"/>
        <v>102</v>
      </c>
      <c r="P3230" s="11">
        <f t="shared" si="301"/>
        <v>193.62</v>
      </c>
      <c r="Q3230" s="4" t="str">
        <f t="shared" si="302"/>
        <v>theater</v>
      </c>
      <c r="R3230" s="12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0">
        <f t="shared" si="300"/>
        <v>108</v>
      </c>
      <c r="P3231" s="11">
        <f t="shared" si="301"/>
        <v>106.8</v>
      </c>
      <c r="Q3231" s="4" t="str">
        <f t="shared" si="302"/>
        <v>theater</v>
      </c>
      <c r="R3231" s="12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0">
        <f t="shared" si="300"/>
        <v>110</v>
      </c>
      <c r="P3232" s="11">
        <f t="shared" si="301"/>
        <v>77.22</v>
      </c>
      <c r="Q3232" s="4" t="str">
        <f t="shared" si="302"/>
        <v>theater</v>
      </c>
      <c r="R3232" s="1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0">
        <f t="shared" si="300"/>
        <v>161</v>
      </c>
      <c r="P3233" s="11">
        <f t="shared" si="301"/>
        <v>57.5</v>
      </c>
      <c r="Q3233" s="4" t="str">
        <f t="shared" si="302"/>
        <v>theater</v>
      </c>
      <c r="R3233" s="12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0">
        <f t="shared" si="300"/>
        <v>131</v>
      </c>
      <c r="P3234" s="11">
        <f t="shared" si="301"/>
        <v>50.46</v>
      </c>
      <c r="Q3234" s="4" t="str">
        <f t="shared" si="302"/>
        <v>theater</v>
      </c>
      <c r="R3234" s="12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0">
        <f t="shared" si="300"/>
        <v>119</v>
      </c>
      <c r="P3235" s="11">
        <f t="shared" si="301"/>
        <v>97.38</v>
      </c>
      <c r="Q3235" s="4" t="str">
        <f t="shared" si="302"/>
        <v>theater</v>
      </c>
      <c r="R3235" s="12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0">
        <f t="shared" si="300"/>
        <v>100</v>
      </c>
      <c r="P3236" s="11">
        <f t="shared" si="301"/>
        <v>34.92</v>
      </c>
      <c r="Q3236" s="4" t="str">
        <f t="shared" si="302"/>
        <v>theater</v>
      </c>
      <c r="R3236" s="12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0">
        <f t="shared" si="300"/>
        <v>103</v>
      </c>
      <c r="P3237" s="11">
        <f t="shared" si="301"/>
        <v>85.53</v>
      </c>
      <c r="Q3237" s="4" t="str">
        <f t="shared" si="302"/>
        <v>theater</v>
      </c>
      <c r="R3237" s="12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0">
        <f t="shared" si="300"/>
        <v>101</v>
      </c>
      <c r="P3238" s="11">
        <f t="shared" si="301"/>
        <v>182.91</v>
      </c>
      <c r="Q3238" s="4" t="str">
        <f t="shared" si="302"/>
        <v>theater</v>
      </c>
      <c r="R3238" s="12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0">
        <f t="shared" si="300"/>
        <v>101</v>
      </c>
      <c r="P3239" s="11">
        <f t="shared" si="301"/>
        <v>131.13999999999999</v>
      </c>
      <c r="Q3239" s="4" t="str">
        <f t="shared" si="302"/>
        <v>theater</v>
      </c>
      <c r="R3239" s="12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0">
        <f t="shared" si="300"/>
        <v>112</v>
      </c>
      <c r="P3240" s="11">
        <f t="shared" si="301"/>
        <v>39.81</v>
      </c>
      <c r="Q3240" s="4" t="str">
        <f t="shared" si="302"/>
        <v>theater</v>
      </c>
      <c r="R3240" s="12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0">
        <f t="shared" si="300"/>
        <v>106</v>
      </c>
      <c r="P3241" s="11">
        <f t="shared" si="301"/>
        <v>59.7</v>
      </c>
      <c r="Q3241" s="4" t="str">
        <f t="shared" si="302"/>
        <v>theater</v>
      </c>
      <c r="R3241" s="12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0">
        <f t="shared" si="300"/>
        <v>101</v>
      </c>
      <c r="P3242" s="11">
        <f t="shared" si="301"/>
        <v>88.74</v>
      </c>
      <c r="Q3242" s="4" t="str">
        <f t="shared" si="302"/>
        <v>theater</v>
      </c>
      <c r="R3242" s="1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0">
        <f t="shared" si="300"/>
        <v>115</v>
      </c>
      <c r="P3243" s="11">
        <f t="shared" si="301"/>
        <v>58.69</v>
      </c>
      <c r="Q3243" s="4" t="str">
        <f t="shared" si="302"/>
        <v>theater</v>
      </c>
      <c r="R3243" s="12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0">
        <f t="shared" si="300"/>
        <v>127</v>
      </c>
      <c r="P3244" s="11">
        <f t="shared" si="301"/>
        <v>69.569999999999993</v>
      </c>
      <c r="Q3244" s="4" t="str">
        <f t="shared" si="302"/>
        <v>theater</v>
      </c>
      <c r="R3244" s="12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0">
        <f t="shared" si="300"/>
        <v>103</v>
      </c>
      <c r="P3245" s="11">
        <f t="shared" si="301"/>
        <v>115.87</v>
      </c>
      <c r="Q3245" s="4" t="str">
        <f t="shared" si="302"/>
        <v>theater</v>
      </c>
      <c r="R3245" s="12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0">
        <f t="shared" si="300"/>
        <v>103</v>
      </c>
      <c r="P3246" s="11">
        <f t="shared" si="301"/>
        <v>23.87</v>
      </c>
      <c r="Q3246" s="4" t="str">
        <f t="shared" si="302"/>
        <v>theater</v>
      </c>
      <c r="R3246" s="12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0">
        <f t="shared" si="300"/>
        <v>104</v>
      </c>
      <c r="P3247" s="11">
        <f t="shared" si="301"/>
        <v>81.13</v>
      </c>
      <c r="Q3247" s="4" t="str">
        <f t="shared" si="302"/>
        <v>theater</v>
      </c>
      <c r="R3247" s="12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0">
        <f t="shared" si="300"/>
        <v>111</v>
      </c>
      <c r="P3248" s="11">
        <f t="shared" si="301"/>
        <v>57.63</v>
      </c>
      <c r="Q3248" s="4" t="str">
        <f t="shared" si="302"/>
        <v>theater</v>
      </c>
      <c r="R3248" s="12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0">
        <f t="shared" si="300"/>
        <v>106</v>
      </c>
      <c r="P3249" s="11">
        <f t="shared" si="301"/>
        <v>46.43</v>
      </c>
      <c r="Q3249" s="4" t="str">
        <f t="shared" si="302"/>
        <v>theater</v>
      </c>
      <c r="R3249" s="12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0">
        <f t="shared" si="300"/>
        <v>101</v>
      </c>
      <c r="P3250" s="11">
        <f t="shared" si="301"/>
        <v>60.48</v>
      </c>
      <c r="Q3250" s="4" t="str">
        <f t="shared" si="302"/>
        <v>theater</v>
      </c>
      <c r="R3250" s="12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0">
        <f t="shared" si="300"/>
        <v>105</v>
      </c>
      <c r="P3251" s="11">
        <f t="shared" si="301"/>
        <v>65.58</v>
      </c>
      <c r="Q3251" s="4" t="str">
        <f t="shared" si="302"/>
        <v>theater</v>
      </c>
      <c r="R3251" s="12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0">
        <f t="shared" si="300"/>
        <v>102</v>
      </c>
      <c r="P3252" s="11">
        <f t="shared" si="301"/>
        <v>119.19</v>
      </c>
      <c r="Q3252" s="4" t="str">
        <f t="shared" si="302"/>
        <v>theater</v>
      </c>
      <c r="R3252" s="1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0">
        <f t="shared" si="300"/>
        <v>111</v>
      </c>
      <c r="P3253" s="11">
        <f t="shared" si="301"/>
        <v>83.05</v>
      </c>
      <c r="Q3253" s="4" t="str">
        <f t="shared" si="302"/>
        <v>theater</v>
      </c>
      <c r="R3253" s="12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0">
        <f t="shared" si="300"/>
        <v>128</v>
      </c>
      <c r="P3254" s="11">
        <f t="shared" si="301"/>
        <v>57.52</v>
      </c>
      <c r="Q3254" s="4" t="str">
        <f t="shared" si="302"/>
        <v>theater</v>
      </c>
      <c r="R3254" s="12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0">
        <f t="shared" si="300"/>
        <v>102</v>
      </c>
      <c r="P3255" s="11">
        <f t="shared" si="301"/>
        <v>177.09</v>
      </c>
      <c r="Q3255" s="4" t="str">
        <f t="shared" si="302"/>
        <v>theater</v>
      </c>
      <c r="R3255" s="12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0">
        <f t="shared" si="300"/>
        <v>101</v>
      </c>
      <c r="P3256" s="11">
        <f t="shared" si="301"/>
        <v>70.77</v>
      </c>
      <c r="Q3256" s="4" t="str">
        <f t="shared" si="302"/>
        <v>theater</v>
      </c>
      <c r="R3256" s="12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0">
        <f t="shared" si="300"/>
        <v>175</v>
      </c>
      <c r="P3257" s="11">
        <f t="shared" si="301"/>
        <v>29.17</v>
      </c>
      <c r="Q3257" s="4" t="str">
        <f t="shared" si="302"/>
        <v>theater</v>
      </c>
      <c r="R3257" s="12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0">
        <f t="shared" si="300"/>
        <v>128</v>
      </c>
      <c r="P3258" s="11">
        <f t="shared" si="301"/>
        <v>72.760000000000005</v>
      </c>
      <c r="Q3258" s="4" t="str">
        <f t="shared" si="302"/>
        <v>theater</v>
      </c>
      <c r="R3258" s="12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0">
        <f t="shared" si="300"/>
        <v>106</v>
      </c>
      <c r="P3259" s="11">
        <f t="shared" si="301"/>
        <v>51.85</v>
      </c>
      <c r="Q3259" s="4" t="str">
        <f t="shared" si="302"/>
        <v>theater</v>
      </c>
      <c r="R3259" s="12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0">
        <f t="shared" si="300"/>
        <v>105</v>
      </c>
      <c r="P3260" s="11">
        <f t="shared" si="301"/>
        <v>98.2</v>
      </c>
      <c r="Q3260" s="4" t="str">
        <f t="shared" si="302"/>
        <v>theater</v>
      </c>
      <c r="R3260" s="12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0">
        <f t="shared" si="300"/>
        <v>106</v>
      </c>
      <c r="P3261" s="11">
        <f t="shared" si="301"/>
        <v>251.74</v>
      </c>
      <c r="Q3261" s="4" t="str">
        <f t="shared" si="302"/>
        <v>theater</v>
      </c>
      <c r="R3261" s="12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0">
        <f t="shared" si="300"/>
        <v>109</v>
      </c>
      <c r="P3262" s="11">
        <f t="shared" si="301"/>
        <v>74.819999999999993</v>
      </c>
      <c r="Q3262" s="4" t="str">
        <f t="shared" si="302"/>
        <v>theater</v>
      </c>
      <c r="R3262" s="1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0">
        <f t="shared" si="300"/>
        <v>100</v>
      </c>
      <c r="P3263" s="11">
        <f t="shared" si="301"/>
        <v>67.650000000000006</v>
      </c>
      <c r="Q3263" s="4" t="str">
        <f t="shared" si="302"/>
        <v>theater</v>
      </c>
      <c r="R3263" s="12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0">
        <f t="shared" si="300"/>
        <v>103</v>
      </c>
      <c r="P3264" s="11">
        <f t="shared" si="301"/>
        <v>93.81</v>
      </c>
      <c r="Q3264" s="4" t="str">
        <f t="shared" si="302"/>
        <v>theater</v>
      </c>
      <c r="R3264" s="12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0">
        <f t="shared" si="300"/>
        <v>112</v>
      </c>
      <c r="P3265" s="11">
        <f t="shared" si="301"/>
        <v>41.24</v>
      </c>
      <c r="Q3265" s="4" t="str">
        <f t="shared" si="302"/>
        <v>theater</v>
      </c>
      <c r="R3265" s="12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0">
        <f t="shared" ref="O3266:O3329" si="306">ROUND((E3266/D3266)*100,0)</f>
        <v>103</v>
      </c>
      <c r="P3266" s="11">
        <f t="shared" si="301"/>
        <v>52.55</v>
      </c>
      <c r="Q3266" s="4" t="str">
        <f t="shared" si="302"/>
        <v>theater</v>
      </c>
      <c r="R3266" s="12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0">
        <f t="shared" si="306"/>
        <v>164</v>
      </c>
      <c r="P3267" s="11">
        <f t="shared" ref="P3267:P3330" si="307">IFERROR(ROUND((E3267/L3267),2),0)</f>
        <v>70.290000000000006</v>
      </c>
      <c r="Q3267" s="4" t="str">
        <f t="shared" ref="Q3267:Q3330" si="308">MID(N3267,1,FIND("/",N3267,1)-1)</f>
        <v>theater</v>
      </c>
      <c r="R3267" s="12" t="str">
        <f t="shared" ref="R3267:R3330" si="309">RIGHT(N3267,(LEN(N3267)-FIND("/",N3267,1)))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0">
        <f t="shared" si="306"/>
        <v>131</v>
      </c>
      <c r="P3268" s="11">
        <f t="shared" si="307"/>
        <v>48.33</v>
      </c>
      <c r="Q3268" s="4" t="str">
        <f t="shared" si="308"/>
        <v>theater</v>
      </c>
      <c r="R3268" s="12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0">
        <f t="shared" si="306"/>
        <v>102</v>
      </c>
      <c r="P3269" s="11">
        <f t="shared" si="307"/>
        <v>53.18</v>
      </c>
      <c r="Q3269" s="4" t="str">
        <f t="shared" si="308"/>
        <v>theater</v>
      </c>
      <c r="R3269" s="12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0">
        <f t="shared" si="306"/>
        <v>128</v>
      </c>
      <c r="P3270" s="11">
        <f t="shared" si="307"/>
        <v>60.95</v>
      </c>
      <c r="Q3270" s="4" t="str">
        <f t="shared" si="308"/>
        <v>theater</v>
      </c>
      <c r="R3270" s="12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0">
        <f t="shared" si="306"/>
        <v>102</v>
      </c>
      <c r="P3271" s="11">
        <f t="shared" si="307"/>
        <v>116</v>
      </c>
      <c r="Q3271" s="4" t="str">
        <f t="shared" si="308"/>
        <v>theater</v>
      </c>
      <c r="R3271" s="12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0">
        <f t="shared" si="306"/>
        <v>102</v>
      </c>
      <c r="P3272" s="11">
        <f t="shared" si="307"/>
        <v>61</v>
      </c>
      <c r="Q3272" s="4" t="str">
        <f t="shared" si="308"/>
        <v>theater</v>
      </c>
      <c r="R3272" s="1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0">
        <f t="shared" si="306"/>
        <v>130</v>
      </c>
      <c r="P3273" s="11">
        <f t="shared" si="307"/>
        <v>38.24</v>
      </c>
      <c r="Q3273" s="4" t="str">
        <f t="shared" si="308"/>
        <v>theater</v>
      </c>
      <c r="R3273" s="12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0">
        <f t="shared" si="306"/>
        <v>154</v>
      </c>
      <c r="P3274" s="11">
        <f t="shared" si="307"/>
        <v>106.5</v>
      </c>
      <c r="Q3274" s="4" t="str">
        <f t="shared" si="308"/>
        <v>theater</v>
      </c>
      <c r="R3274" s="12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0">
        <f t="shared" si="306"/>
        <v>107</v>
      </c>
      <c r="P3275" s="11">
        <f t="shared" si="307"/>
        <v>204.57</v>
      </c>
      <c r="Q3275" s="4" t="str">
        <f t="shared" si="308"/>
        <v>theater</v>
      </c>
      <c r="R3275" s="12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0">
        <f t="shared" si="306"/>
        <v>101</v>
      </c>
      <c r="P3276" s="11">
        <f t="shared" si="307"/>
        <v>54.91</v>
      </c>
      <c r="Q3276" s="4" t="str">
        <f t="shared" si="308"/>
        <v>theater</v>
      </c>
      <c r="R3276" s="12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0">
        <f t="shared" si="306"/>
        <v>100</v>
      </c>
      <c r="P3277" s="11">
        <f t="shared" si="307"/>
        <v>150.41999999999999</v>
      </c>
      <c r="Q3277" s="4" t="str">
        <f t="shared" si="308"/>
        <v>theater</v>
      </c>
      <c r="R3277" s="12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0">
        <f t="shared" si="306"/>
        <v>117</v>
      </c>
      <c r="P3278" s="11">
        <f t="shared" si="307"/>
        <v>52.58</v>
      </c>
      <c r="Q3278" s="4" t="str">
        <f t="shared" si="308"/>
        <v>theater</v>
      </c>
      <c r="R3278" s="12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0">
        <f t="shared" si="306"/>
        <v>109</v>
      </c>
      <c r="P3279" s="11">
        <f t="shared" si="307"/>
        <v>54.3</v>
      </c>
      <c r="Q3279" s="4" t="str">
        <f t="shared" si="308"/>
        <v>theater</v>
      </c>
      <c r="R3279" s="12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0">
        <f t="shared" si="306"/>
        <v>103</v>
      </c>
      <c r="P3280" s="11">
        <f t="shared" si="307"/>
        <v>76.03</v>
      </c>
      <c r="Q3280" s="4" t="str">
        <f t="shared" si="308"/>
        <v>theater</v>
      </c>
      <c r="R3280" s="12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0">
        <f t="shared" si="306"/>
        <v>114</v>
      </c>
      <c r="P3281" s="11">
        <f t="shared" si="307"/>
        <v>105.21</v>
      </c>
      <c r="Q3281" s="4" t="str">
        <f t="shared" si="308"/>
        <v>theater</v>
      </c>
      <c r="R3281" s="12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0">
        <f t="shared" si="306"/>
        <v>103</v>
      </c>
      <c r="P3282" s="11">
        <f t="shared" si="307"/>
        <v>68.67</v>
      </c>
      <c r="Q3282" s="4" t="str">
        <f t="shared" si="308"/>
        <v>theater</v>
      </c>
      <c r="R3282" s="1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0">
        <f t="shared" si="306"/>
        <v>122</v>
      </c>
      <c r="P3283" s="11">
        <f t="shared" si="307"/>
        <v>129.36000000000001</v>
      </c>
      <c r="Q3283" s="4" t="str">
        <f t="shared" si="308"/>
        <v>theater</v>
      </c>
      <c r="R3283" s="12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0">
        <f t="shared" si="306"/>
        <v>103</v>
      </c>
      <c r="P3284" s="11">
        <f t="shared" si="307"/>
        <v>134.26</v>
      </c>
      <c r="Q3284" s="4" t="str">
        <f t="shared" si="308"/>
        <v>theater</v>
      </c>
      <c r="R3284" s="12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0">
        <f t="shared" si="306"/>
        <v>105</v>
      </c>
      <c r="P3285" s="11">
        <f t="shared" si="307"/>
        <v>17.829999999999998</v>
      </c>
      <c r="Q3285" s="4" t="str">
        <f t="shared" si="308"/>
        <v>theater</v>
      </c>
      <c r="R3285" s="12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0">
        <f t="shared" si="306"/>
        <v>102</v>
      </c>
      <c r="P3286" s="11">
        <f t="shared" si="307"/>
        <v>203.2</v>
      </c>
      <c r="Q3286" s="4" t="str">
        <f t="shared" si="308"/>
        <v>theater</v>
      </c>
      <c r="R3286" s="12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0">
        <f t="shared" si="306"/>
        <v>112</v>
      </c>
      <c r="P3287" s="11">
        <f t="shared" si="307"/>
        <v>69.19</v>
      </c>
      <c r="Q3287" s="4" t="str">
        <f t="shared" si="308"/>
        <v>theater</v>
      </c>
      <c r="R3287" s="12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0">
        <f t="shared" si="306"/>
        <v>102</v>
      </c>
      <c r="P3288" s="11">
        <f t="shared" si="307"/>
        <v>125.12</v>
      </c>
      <c r="Q3288" s="4" t="str">
        <f t="shared" si="308"/>
        <v>theater</v>
      </c>
      <c r="R3288" s="12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0">
        <f t="shared" si="306"/>
        <v>100</v>
      </c>
      <c r="P3289" s="11">
        <f t="shared" si="307"/>
        <v>73.53</v>
      </c>
      <c r="Q3289" s="4" t="str">
        <f t="shared" si="308"/>
        <v>theater</v>
      </c>
      <c r="R3289" s="12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0">
        <f t="shared" si="306"/>
        <v>100</v>
      </c>
      <c r="P3290" s="11">
        <f t="shared" si="307"/>
        <v>48.44</v>
      </c>
      <c r="Q3290" s="4" t="str">
        <f t="shared" si="308"/>
        <v>theater</v>
      </c>
      <c r="R3290" s="12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0">
        <f t="shared" si="306"/>
        <v>133</v>
      </c>
      <c r="P3291" s="11">
        <f t="shared" si="307"/>
        <v>26.61</v>
      </c>
      <c r="Q3291" s="4" t="str">
        <f t="shared" si="308"/>
        <v>theater</v>
      </c>
      <c r="R3291" s="12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0">
        <f t="shared" si="306"/>
        <v>121</v>
      </c>
      <c r="P3292" s="11">
        <f t="shared" si="307"/>
        <v>33.67</v>
      </c>
      <c r="Q3292" s="4" t="str">
        <f t="shared" si="308"/>
        <v>theater</v>
      </c>
      <c r="R3292" s="1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0">
        <f t="shared" si="306"/>
        <v>114</v>
      </c>
      <c r="P3293" s="11">
        <f t="shared" si="307"/>
        <v>40.71</v>
      </c>
      <c r="Q3293" s="4" t="str">
        <f t="shared" si="308"/>
        <v>theater</v>
      </c>
      <c r="R3293" s="12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0">
        <f t="shared" si="306"/>
        <v>286</v>
      </c>
      <c r="P3294" s="11">
        <f t="shared" si="307"/>
        <v>19.27</v>
      </c>
      <c r="Q3294" s="4" t="str">
        <f t="shared" si="308"/>
        <v>theater</v>
      </c>
      <c r="R3294" s="12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0">
        <f t="shared" si="306"/>
        <v>170</v>
      </c>
      <c r="P3295" s="11">
        <f t="shared" si="307"/>
        <v>84.29</v>
      </c>
      <c r="Q3295" s="4" t="str">
        <f t="shared" si="308"/>
        <v>theater</v>
      </c>
      <c r="R3295" s="12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0">
        <f t="shared" si="306"/>
        <v>118</v>
      </c>
      <c r="P3296" s="11">
        <f t="shared" si="307"/>
        <v>29.58</v>
      </c>
      <c r="Q3296" s="4" t="str">
        <f t="shared" si="308"/>
        <v>theater</v>
      </c>
      <c r="R3296" s="12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0">
        <f t="shared" si="306"/>
        <v>103</v>
      </c>
      <c r="P3297" s="11">
        <f t="shared" si="307"/>
        <v>26.67</v>
      </c>
      <c r="Q3297" s="4" t="str">
        <f t="shared" si="308"/>
        <v>theater</v>
      </c>
      <c r="R3297" s="12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0">
        <f t="shared" si="306"/>
        <v>144</v>
      </c>
      <c r="P3298" s="11">
        <f t="shared" si="307"/>
        <v>45.98</v>
      </c>
      <c r="Q3298" s="4" t="str">
        <f t="shared" si="308"/>
        <v>theater</v>
      </c>
      <c r="R3298" s="12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0">
        <f t="shared" si="306"/>
        <v>100</v>
      </c>
      <c r="P3299" s="11">
        <f t="shared" si="307"/>
        <v>125.09</v>
      </c>
      <c r="Q3299" s="4" t="str">
        <f t="shared" si="308"/>
        <v>theater</v>
      </c>
      <c r="R3299" s="12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0">
        <f t="shared" si="306"/>
        <v>102</v>
      </c>
      <c r="P3300" s="11">
        <f t="shared" si="307"/>
        <v>141.29</v>
      </c>
      <c r="Q3300" s="4" t="str">
        <f t="shared" si="308"/>
        <v>theater</v>
      </c>
      <c r="R3300" s="12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0">
        <f t="shared" si="306"/>
        <v>116</v>
      </c>
      <c r="P3301" s="11">
        <f t="shared" si="307"/>
        <v>55.33</v>
      </c>
      <c r="Q3301" s="4" t="str">
        <f t="shared" si="308"/>
        <v>theater</v>
      </c>
      <c r="R3301" s="12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0">
        <f t="shared" si="306"/>
        <v>136</v>
      </c>
      <c r="P3302" s="11">
        <f t="shared" si="307"/>
        <v>46.42</v>
      </c>
      <c r="Q3302" s="4" t="str">
        <f t="shared" si="308"/>
        <v>theater</v>
      </c>
      <c r="R3302" s="1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0">
        <f t="shared" si="306"/>
        <v>133</v>
      </c>
      <c r="P3303" s="11">
        <f t="shared" si="307"/>
        <v>57.2</v>
      </c>
      <c r="Q3303" s="4" t="str">
        <f t="shared" si="308"/>
        <v>theater</v>
      </c>
      <c r="R3303" s="12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0">
        <f t="shared" si="306"/>
        <v>103</v>
      </c>
      <c r="P3304" s="11">
        <f t="shared" si="307"/>
        <v>173.7</v>
      </c>
      <c r="Q3304" s="4" t="str">
        <f t="shared" si="308"/>
        <v>theater</v>
      </c>
      <c r="R3304" s="12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0">
        <f t="shared" si="306"/>
        <v>116</v>
      </c>
      <c r="P3305" s="11">
        <f t="shared" si="307"/>
        <v>59.6</v>
      </c>
      <c r="Q3305" s="4" t="str">
        <f t="shared" si="308"/>
        <v>theater</v>
      </c>
      <c r="R3305" s="12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0">
        <f t="shared" si="306"/>
        <v>105</v>
      </c>
      <c r="P3306" s="11">
        <f t="shared" si="307"/>
        <v>89.59</v>
      </c>
      <c r="Q3306" s="4" t="str">
        <f t="shared" si="308"/>
        <v>theater</v>
      </c>
      <c r="R3306" s="12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0">
        <f t="shared" si="306"/>
        <v>102</v>
      </c>
      <c r="P3307" s="11">
        <f t="shared" si="307"/>
        <v>204.05</v>
      </c>
      <c r="Q3307" s="4" t="str">
        <f t="shared" si="308"/>
        <v>theater</v>
      </c>
      <c r="R3307" s="12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0">
        <f t="shared" si="306"/>
        <v>175</v>
      </c>
      <c r="P3308" s="11">
        <f t="shared" si="307"/>
        <v>48.7</v>
      </c>
      <c r="Q3308" s="4" t="str">
        <f t="shared" si="308"/>
        <v>theater</v>
      </c>
      <c r="R3308" s="12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0">
        <f t="shared" si="306"/>
        <v>107</v>
      </c>
      <c r="P3309" s="11">
        <f t="shared" si="307"/>
        <v>53.34</v>
      </c>
      <c r="Q3309" s="4" t="str">
        <f t="shared" si="308"/>
        <v>theater</v>
      </c>
      <c r="R3309" s="12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0">
        <f t="shared" si="306"/>
        <v>122</v>
      </c>
      <c r="P3310" s="11">
        <f t="shared" si="307"/>
        <v>75.09</v>
      </c>
      <c r="Q3310" s="4" t="str">
        <f t="shared" si="308"/>
        <v>theater</v>
      </c>
      <c r="R3310" s="12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0">
        <f t="shared" si="306"/>
        <v>159</v>
      </c>
      <c r="P3311" s="11">
        <f t="shared" si="307"/>
        <v>18</v>
      </c>
      <c r="Q3311" s="4" t="str">
        <f t="shared" si="308"/>
        <v>theater</v>
      </c>
      <c r="R3311" s="12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0">
        <f t="shared" si="306"/>
        <v>100</v>
      </c>
      <c r="P3312" s="11">
        <f t="shared" si="307"/>
        <v>209.84</v>
      </c>
      <c r="Q3312" s="4" t="str">
        <f t="shared" si="308"/>
        <v>theater</v>
      </c>
      <c r="R3312" s="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0">
        <f t="shared" si="306"/>
        <v>110</v>
      </c>
      <c r="P3313" s="11">
        <f t="shared" si="307"/>
        <v>61.02</v>
      </c>
      <c r="Q3313" s="4" t="str">
        <f t="shared" si="308"/>
        <v>theater</v>
      </c>
      <c r="R3313" s="12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0">
        <f t="shared" si="306"/>
        <v>100</v>
      </c>
      <c r="P3314" s="11">
        <f t="shared" si="307"/>
        <v>61</v>
      </c>
      <c r="Q3314" s="4" t="str">
        <f t="shared" si="308"/>
        <v>theater</v>
      </c>
      <c r="R3314" s="12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0">
        <f t="shared" si="306"/>
        <v>116</v>
      </c>
      <c r="P3315" s="11">
        <f t="shared" si="307"/>
        <v>80.03</v>
      </c>
      <c r="Q3315" s="4" t="str">
        <f t="shared" si="308"/>
        <v>theater</v>
      </c>
      <c r="R3315" s="12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0">
        <f t="shared" si="306"/>
        <v>211</v>
      </c>
      <c r="P3316" s="11">
        <f t="shared" si="307"/>
        <v>29.07</v>
      </c>
      <c r="Q3316" s="4" t="str">
        <f t="shared" si="308"/>
        <v>theater</v>
      </c>
      <c r="R3316" s="12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0">
        <f t="shared" si="306"/>
        <v>110</v>
      </c>
      <c r="P3317" s="11">
        <f t="shared" si="307"/>
        <v>49.44</v>
      </c>
      <c r="Q3317" s="4" t="str">
        <f t="shared" si="308"/>
        <v>theater</v>
      </c>
      <c r="R3317" s="12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0">
        <f t="shared" si="306"/>
        <v>100</v>
      </c>
      <c r="P3318" s="11">
        <f t="shared" si="307"/>
        <v>93.98</v>
      </c>
      <c r="Q3318" s="4" t="str">
        <f t="shared" si="308"/>
        <v>theater</v>
      </c>
      <c r="R3318" s="12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0">
        <f t="shared" si="306"/>
        <v>106</v>
      </c>
      <c r="P3319" s="11">
        <f t="shared" si="307"/>
        <v>61.94</v>
      </c>
      <c r="Q3319" s="4" t="str">
        <f t="shared" si="308"/>
        <v>theater</v>
      </c>
      <c r="R3319" s="12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0">
        <f t="shared" si="306"/>
        <v>126</v>
      </c>
      <c r="P3320" s="11">
        <f t="shared" si="307"/>
        <v>78.5</v>
      </c>
      <c r="Q3320" s="4" t="str">
        <f t="shared" si="308"/>
        <v>theater</v>
      </c>
      <c r="R3320" s="12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0">
        <f t="shared" si="306"/>
        <v>108</v>
      </c>
      <c r="P3321" s="11">
        <f t="shared" si="307"/>
        <v>33.75</v>
      </c>
      <c r="Q3321" s="4" t="str">
        <f t="shared" si="308"/>
        <v>theater</v>
      </c>
      <c r="R3321" s="12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0">
        <f t="shared" si="306"/>
        <v>101</v>
      </c>
      <c r="P3322" s="11">
        <f t="shared" si="307"/>
        <v>66.45</v>
      </c>
      <c r="Q3322" s="4" t="str">
        <f t="shared" si="308"/>
        <v>theater</v>
      </c>
      <c r="R3322" s="1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0">
        <f t="shared" si="306"/>
        <v>107</v>
      </c>
      <c r="P3323" s="11">
        <f t="shared" si="307"/>
        <v>35.799999999999997</v>
      </c>
      <c r="Q3323" s="4" t="str">
        <f t="shared" si="308"/>
        <v>theater</v>
      </c>
      <c r="R3323" s="12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0">
        <f t="shared" si="306"/>
        <v>102</v>
      </c>
      <c r="P3324" s="11">
        <f t="shared" si="307"/>
        <v>145.65</v>
      </c>
      <c r="Q3324" s="4" t="str">
        <f t="shared" si="308"/>
        <v>theater</v>
      </c>
      <c r="R3324" s="12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0">
        <f t="shared" si="306"/>
        <v>126</v>
      </c>
      <c r="P3325" s="11">
        <f t="shared" si="307"/>
        <v>25.69</v>
      </c>
      <c r="Q3325" s="4" t="str">
        <f t="shared" si="308"/>
        <v>theater</v>
      </c>
      <c r="R3325" s="12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0">
        <f t="shared" si="306"/>
        <v>102</v>
      </c>
      <c r="P3326" s="11">
        <f t="shared" si="307"/>
        <v>152.5</v>
      </c>
      <c r="Q3326" s="4" t="str">
        <f t="shared" si="308"/>
        <v>theater</v>
      </c>
      <c r="R3326" s="12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0">
        <f t="shared" si="306"/>
        <v>113</v>
      </c>
      <c r="P3327" s="11">
        <f t="shared" si="307"/>
        <v>30</v>
      </c>
      <c r="Q3327" s="4" t="str">
        <f t="shared" si="308"/>
        <v>theater</v>
      </c>
      <c r="R3327" s="12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0">
        <f t="shared" si="306"/>
        <v>101</v>
      </c>
      <c r="P3328" s="11">
        <f t="shared" si="307"/>
        <v>142.28</v>
      </c>
      <c r="Q3328" s="4" t="str">
        <f t="shared" si="308"/>
        <v>theater</v>
      </c>
      <c r="R3328" s="12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0">
        <f t="shared" si="306"/>
        <v>101</v>
      </c>
      <c r="P3329" s="11">
        <f t="shared" si="307"/>
        <v>24.55</v>
      </c>
      <c r="Q3329" s="4" t="str">
        <f t="shared" si="308"/>
        <v>theater</v>
      </c>
      <c r="R3329" s="12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0">
        <f t="shared" ref="O3330:O3393" si="312">ROUND((E3330/D3330)*100,0)</f>
        <v>146</v>
      </c>
      <c r="P3330" s="11">
        <f t="shared" si="307"/>
        <v>292.77999999999997</v>
      </c>
      <c r="Q3330" s="4" t="str">
        <f t="shared" si="308"/>
        <v>theater</v>
      </c>
      <c r="R3330" s="12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0">
        <f t="shared" si="312"/>
        <v>117</v>
      </c>
      <c r="P3331" s="11">
        <f t="shared" ref="P3331:P3394" si="313">IFERROR(ROUND((E3331/L3331),2),0)</f>
        <v>44.92</v>
      </c>
      <c r="Q3331" s="4" t="str">
        <f t="shared" ref="Q3331:Q3394" si="314">MID(N3331,1,FIND("/",N3331,1)-1)</f>
        <v>theater</v>
      </c>
      <c r="R3331" s="12" t="str">
        <f t="shared" ref="R3331:R3394" si="315">RIGHT(N3331,(LEN(N3331)-FIND("/",N3331,1)))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0">
        <f t="shared" si="312"/>
        <v>106</v>
      </c>
      <c r="P3332" s="11">
        <f t="shared" si="313"/>
        <v>23.1</v>
      </c>
      <c r="Q3332" s="4" t="str">
        <f t="shared" si="314"/>
        <v>theater</v>
      </c>
      <c r="R3332" s="1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0">
        <f t="shared" si="312"/>
        <v>105</v>
      </c>
      <c r="P3333" s="11">
        <f t="shared" si="313"/>
        <v>80.400000000000006</v>
      </c>
      <c r="Q3333" s="4" t="str">
        <f t="shared" si="314"/>
        <v>theater</v>
      </c>
      <c r="R3333" s="12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0">
        <f t="shared" si="312"/>
        <v>100</v>
      </c>
      <c r="P3334" s="11">
        <f t="shared" si="313"/>
        <v>72.290000000000006</v>
      </c>
      <c r="Q3334" s="4" t="str">
        <f t="shared" si="314"/>
        <v>theater</v>
      </c>
      <c r="R3334" s="12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0">
        <f t="shared" si="312"/>
        <v>105</v>
      </c>
      <c r="P3335" s="11">
        <f t="shared" si="313"/>
        <v>32.97</v>
      </c>
      <c r="Q3335" s="4" t="str">
        <f t="shared" si="314"/>
        <v>theater</v>
      </c>
      <c r="R3335" s="12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0">
        <f t="shared" si="312"/>
        <v>139</v>
      </c>
      <c r="P3336" s="11">
        <f t="shared" si="313"/>
        <v>116.65</v>
      </c>
      <c r="Q3336" s="4" t="str">
        <f t="shared" si="314"/>
        <v>theater</v>
      </c>
      <c r="R3336" s="12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0">
        <f t="shared" si="312"/>
        <v>100</v>
      </c>
      <c r="P3337" s="11">
        <f t="shared" si="313"/>
        <v>79.62</v>
      </c>
      <c r="Q3337" s="4" t="str">
        <f t="shared" si="314"/>
        <v>theater</v>
      </c>
      <c r="R3337" s="12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0">
        <f t="shared" si="312"/>
        <v>100</v>
      </c>
      <c r="P3338" s="11">
        <f t="shared" si="313"/>
        <v>27.78</v>
      </c>
      <c r="Q3338" s="4" t="str">
        <f t="shared" si="314"/>
        <v>theater</v>
      </c>
      <c r="R3338" s="12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0">
        <f t="shared" si="312"/>
        <v>110</v>
      </c>
      <c r="P3339" s="11">
        <f t="shared" si="313"/>
        <v>81.03</v>
      </c>
      <c r="Q3339" s="4" t="str">
        <f t="shared" si="314"/>
        <v>theater</v>
      </c>
      <c r="R3339" s="12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0">
        <f t="shared" si="312"/>
        <v>102</v>
      </c>
      <c r="P3340" s="11">
        <f t="shared" si="313"/>
        <v>136.85</v>
      </c>
      <c r="Q3340" s="4" t="str">
        <f t="shared" si="314"/>
        <v>theater</v>
      </c>
      <c r="R3340" s="12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0">
        <f t="shared" si="312"/>
        <v>104</v>
      </c>
      <c r="P3341" s="11">
        <f t="shared" si="313"/>
        <v>177.62</v>
      </c>
      <c r="Q3341" s="4" t="str">
        <f t="shared" si="314"/>
        <v>theater</v>
      </c>
      <c r="R3341" s="12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0">
        <f t="shared" si="312"/>
        <v>138</v>
      </c>
      <c r="P3342" s="11">
        <f t="shared" si="313"/>
        <v>109.08</v>
      </c>
      <c r="Q3342" s="4" t="str">
        <f t="shared" si="314"/>
        <v>theater</v>
      </c>
      <c r="R3342" s="1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0">
        <f t="shared" si="312"/>
        <v>100</v>
      </c>
      <c r="P3343" s="11">
        <f t="shared" si="313"/>
        <v>119.64</v>
      </c>
      <c r="Q3343" s="4" t="str">
        <f t="shared" si="314"/>
        <v>theater</v>
      </c>
      <c r="R3343" s="12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0">
        <f t="shared" si="312"/>
        <v>102</v>
      </c>
      <c r="P3344" s="11">
        <f t="shared" si="313"/>
        <v>78.209999999999994</v>
      </c>
      <c r="Q3344" s="4" t="str">
        <f t="shared" si="314"/>
        <v>theater</v>
      </c>
      <c r="R3344" s="12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0">
        <f t="shared" si="312"/>
        <v>171</v>
      </c>
      <c r="P3345" s="11">
        <f t="shared" si="313"/>
        <v>52.17</v>
      </c>
      <c r="Q3345" s="4" t="str">
        <f t="shared" si="314"/>
        <v>theater</v>
      </c>
      <c r="R3345" s="12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0">
        <f t="shared" si="312"/>
        <v>101</v>
      </c>
      <c r="P3346" s="11">
        <f t="shared" si="313"/>
        <v>114.13</v>
      </c>
      <c r="Q3346" s="4" t="str">
        <f t="shared" si="314"/>
        <v>theater</v>
      </c>
      <c r="R3346" s="12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0">
        <f t="shared" si="312"/>
        <v>130</v>
      </c>
      <c r="P3347" s="11">
        <f t="shared" si="313"/>
        <v>50</v>
      </c>
      <c r="Q3347" s="4" t="str">
        <f t="shared" si="314"/>
        <v>theater</v>
      </c>
      <c r="R3347" s="12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0">
        <f t="shared" si="312"/>
        <v>110</v>
      </c>
      <c r="P3348" s="11">
        <f t="shared" si="313"/>
        <v>91.67</v>
      </c>
      <c r="Q3348" s="4" t="str">
        <f t="shared" si="314"/>
        <v>theater</v>
      </c>
      <c r="R3348" s="12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0">
        <f t="shared" si="312"/>
        <v>119</v>
      </c>
      <c r="P3349" s="11">
        <f t="shared" si="313"/>
        <v>108.59</v>
      </c>
      <c r="Q3349" s="4" t="str">
        <f t="shared" si="314"/>
        <v>theater</v>
      </c>
      <c r="R3349" s="12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0">
        <f t="shared" si="312"/>
        <v>100</v>
      </c>
      <c r="P3350" s="11">
        <f t="shared" si="313"/>
        <v>69.819999999999993</v>
      </c>
      <c r="Q3350" s="4" t="str">
        <f t="shared" si="314"/>
        <v>theater</v>
      </c>
      <c r="R3350" s="12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0">
        <f t="shared" si="312"/>
        <v>153</v>
      </c>
      <c r="P3351" s="11">
        <f t="shared" si="313"/>
        <v>109.57</v>
      </c>
      <c r="Q3351" s="4" t="str">
        <f t="shared" si="314"/>
        <v>theater</v>
      </c>
      <c r="R3351" s="12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0">
        <f t="shared" si="312"/>
        <v>104</v>
      </c>
      <c r="P3352" s="11">
        <f t="shared" si="313"/>
        <v>71.67</v>
      </c>
      <c r="Q3352" s="4" t="str">
        <f t="shared" si="314"/>
        <v>theater</v>
      </c>
      <c r="R3352" s="1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0">
        <f t="shared" si="312"/>
        <v>101</v>
      </c>
      <c r="P3353" s="11">
        <f t="shared" si="313"/>
        <v>93.61</v>
      </c>
      <c r="Q3353" s="4" t="str">
        <f t="shared" si="314"/>
        <v>theater</v>
      </c>
      <c r="R3353" s="12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0">
        <f t="shared" si="312"/>
        <v>108</v>
      </c>
      <c r="P3354" s="11">
        <f t="shared" si="313"/>
        <v>76.8</v>
      </c>
      <c r="Q3354" s="4" t="str">
        <f t="shared" si="314"/>
        <v>theater</v>
      </c>
      <c r="R3354" s="12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0">
        <f t="shared" si="312"/>
        <v>315</v>
      </c>
      <c r="P3355" s="11">
        <f t="shared" si="313"/>
        <v>35.799999999999997</v>
      </c>
      <c r="Q3355" s="4" t="str">
        <f t="shared" si="314"/>
        <v>theater</v>
      </c>
      <c r="R3355" s="12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0">
        <f t="shared" si="312"/>
        <v>102</v>
      </c>
      <c r="P3356" s="11">
        <f t="shared" si="313"/>
        <v>55.6</v>
      </c>
      <c r="Q3356" s="4" t="str">
        <f t="shared" si="314"/>
        <v>theater</v>
      </c>
      <c r="R3356" s="12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0">
        <f t="shared" si="312"/>
        <v>126</v>
      </c>
      <c r="P3357" s="11">
        <f t="shared" si="313"/>
        <v>147.33000000000001</v>
      </c>
      <c r="Q3357" s="4" t="str">
        <f t="shared" si="314"/>
        <v>theater</v>
      </c>
      <c r="R3357" s="12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0">
        <f t="shared" si="312"/>
        <v>101</v>
      </c>
      <c r="P3358" s="11">
        <f t="shared" si="313"/>
        <v>56.33</v>
      </c>
      <c r="Q3358" s="4" t="str">
        <f t="shared" si="314"/>
        <v>theater</v>
      </c>
      <c r="R3358" s="12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0">
        <f t="shared" si="312"/>
        <v>101</v>
      </c>
      <c r="P3359" s="11">
        <f t="shared" si="313"/>
        <v>96.19</v>
      </c>
      <c r="Q3359" s="4" t="str">
        <f t="shared" si="314"/>
        <v>theater</v>
      </c>
      <c r="R3359" s="12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0">
        <f t="shared" si="312"/>
        <v>103</v>
      </c>
      <c r="P3360" s="11">
        <f t="shared" si="313"/>
        <v>63.57</v>
      </c>
      <c r="Q3360" s="4" t="str">
        <f t="shared" si="314"/>
        <v>theater</v>
      </c>
      <c r="R3360" s="12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0">
        <f t="shared" si="312"/>
        <v>106</v>
      </c>
      <c r="P3361" s="11">
        <f t="shared" si="313"/>
        <v>184.78</v>
      </c>
      <c r="Q3361" s="4" t="str">
        <f t="shared" si="314"/>
        <v>theater</v>
      </c>
      <c r="R3361" s="12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0">
        <f t="shared" si="312"/>
        <v>101</v>
      </c>
      <c r="P3362" s="11">
        <f t="shared" si="313"/>
        <v>126.72</v>
      </c>
      <c r="Q3362" s="4" t="str">
        <f t="shared" si="314"/>
        <v>theater</v>
      </c>
      <c r="R3362" s="1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0">
        <f t="shared" si="312"/>
        <v>113</v>
      </c>
      <c r="P3363" s="11">
        <f t="shared" si="313"/>
        <v>83.43</v>
      </c>
      <c r="Q3363" s="4" t="str">
        <f t="shared" si="314"/>
        <v>theater</v>
      </c>
      <c r="R3363" s="12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0">
        <f t="shared" si="312"/>
        <v>218</v>
      </c>
      <c r="P3364" s="11">
        <f t="shared" si="313"/>
        <v>54.5</v>
      </c>
      <c r="Q3364" s="4" t="str">
        <f t="shared" si="314"/>
        <v>theater</v>
      </c>
      <c r="R3364" s="12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0">
        <f t="shared" si="312"/>
        <v>101</v>
      </c>
      <c r="P3365" s="11">
        <f t="shared" si="313"/>
        <v>302.31</v>
      </c>
      <c r="Q3365" s="4" t="str">
        <f t="shared" si="314"/>
        <v>theater</v>
      </c>
      <c r="R3365" s="12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0">
        <f t="shared" si="312"/>
        <v>106</v>
      </c>
      <c r="P3366" s="11">
        <f t="shared" si="313"/>
        <v>44.14</v>
      </c>
      <c r="Q3366" s="4" t="str">
        <f t="shared" si="314"/>
        <v>theater</v>
      </c>
      <c r="R3366" s="12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0">
        <f t="shared" si="312"/>
        <v>104</v>
      </c>
      <c r="P3367" s="11">
        <f t="shared" si="313"/>
        <v>866.67</v>
      </c>
      <c r="Q3367" s="4" t="str">
        <f t="shared" si="314"/>
        <v>theater</v>
      </c>
      <c r="R3367" s="12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0">
        <f t="shared" si="312"/>
        <v>221</v>
      </c>
      <c r="P3368" s="11">
        <f t="shared" si="313"/>
        <v>61.39</v>
      </c>
      <c r="Q3368" s="4" t="str">
        <f t="shared" si="314"/>
        <v>theater</v>
      </c>
      <c r="R3368" s="12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0">
        <f t="shared" si="312"/>
        <v>119</v>
      </c>
      <c r="P3369" s="11">
        <f t="shared" si="313"/>
        <v>29.67</v>
      </c>
      <c r="Q3369" s="4" t="str">
        <f t="shared" si="314"/>
        <v>theater</v>
      </c>
      <c r="R3369" s="12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0">
        <f t="shared" si="312"/>
        <v>105</v>
      </c>
      <c r="P3370" s="11">
        <f t="shared" si="313"/>
        <v>45.48</v>
      </c>
      <c r="Q3370" s="4" t="str">
        <f t="shared" si="314"/>
        <v>theater</v>
      </c>
      <c r="R3370" s="12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0">
        <f t="shared" si="312"/>
        <v>104</v>
      </c>
      <c r="P3371" s="11">
        <f t="shared" si="313"/>
        <v>96.2</v>
      </c>
      <c r="Q3371" s="4" t="str">
        <f t="shared" si="314"/>
        <v>theater</v>
      </c>
      <c r="R3371" s="12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0">
        <f t="shared" si="312"/>
        <v>118</v>
      </c>
      <c r="P3372" s="11">
        <f t="shared" si="313"/>
        <v>67.92</v>
      </c>
      <c r="Q3372" s="4" t="str">
        <f t="shared" si="314"/>
        <v>theater</v>
      </c>
      <c r="R3372" s="1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0">
        <f t="shared" si="312"/>
        <v>139</v>
      </c>
      <c r="P3373" s="11">
        <f t="shared" si="313"/>
        <v>30.78</v>
      </c>
      <c r="Q3373" s="4" t="str">
        <f t="shared" si="314"/>
        <v>theater</v>
      </c>
      <c r="R3373" s="12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0">
        <f t="shared" si="312"/>
        <v>104</v>
      </c>
      <c r="P3374" s="11">
        <f t="shared" si="313"/>
        <v>38.33</v>
      </c>
      <c r="Q3374" s="4" t="str">
        <f t="shared" si="314"/>
        <v>theater</v>
      </c>
      <c r="R3374" s="12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0">
        <f t="shared" si="312"/>
        <v>100</v>
      </c>
      <c r="P3375" s="11">
        <f t="shared" si="313"/>
        <v>66.83</v>
      </c>
      <c r="Q3375" s="4" t="str">
        <f t="shared" si="314"/>
        <v>theater</v>
      </c>
      <c r="R3375" s="12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0">
        <f t="shared" si="312"/>
        <v>107</v>
      </c>
      <c r="P3376" s="11">
        <f t="shared" si="313"/>
        <v>71.73</v>
      </c>
      <c r="Q3376" s="4" t="str">
        <f t="shared" si="314"/>
        <v>theater</v>
      </c>
      <c r="R3376" s="12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0">
        <f t="shared" si="312"/>
        <v>100</v>
      </c>
      <c r="P3377" s="11">
        <f t="shared" si="313"/>
        <v>176.47</v>
      </c>
      <c r="Q3377" s="4" t="str">
        <f t="shared" si="314"/>
        <v>theater</v>
      </c>
      <c r="R3377" s="12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0">
        <f t="shared" si="312"/>
        <v>100</v>
      </c>
      <c r="P3378" s="11">
        <f t="shared" si="313"/>
        <v>421.11</v>
      </c>
      <c r="Q3378" s="4" t="str">
        <f t="shared" si="314"/>
        <v>theater</v>
      </c>
      <c r="R3378" s="12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0">
        <f t="shared" si="312"/>
        <v>101</v>
      </c>
      <c r="P3379" s="11">
        <f t="shared" si="313"/>
        <v>104.99</v>
      </c>
      <c r="Q3379" s="4" t="str">
        <f t="shared" si="314"/>
        <v>theater</v>
      </c>
      <c r="R3379" s="12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0">
        <f t="shared" si="312"/>
        <v>108</v>
      </c>
      <c r="P3380" s="11">
        <f t="shared" si="313"/>
        <v>28.19</v>
      </c>
      <c r="Q3380" s="4" t="str">
        <f t="shared" si="314"/>
        <v>theater</v>
      </c>
      <c r="R3380" s="12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0">
        <f t="shared" si="312"/>
        <v>104</v>
      </c>
      <c r="P3381" s="11">
        <f t="shared" si="313"/>
        <v>54.55</v>
      </c>
      <c r="Q3381" s="4" t="str">
        <f t="shared" si="314"/>
        <v>theater</v>
      </c>
      <c r="R3381" s="12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0">
        <f t="shared" si="312"/>
        <v>104</v>
      </c>
      <c r="P3382" s="11">
        <f t="shared" si="313"/>
        <v>111.89</v>
      </c>
      <c r="Q3382" s="4" t="str">
        <f t="shared" si="314"/>
        <v>theater</v>
      </c>
      <c r="R3382" s="1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0">
        <f t="shared" si="312"/>
        <v>102</v>
      </c>
      <c r="P3383" s="11">
        <f t="shared" si="313"/>
        <v>85.21</v>
      </c>
      <c r="Q3383" s="4" t="str">
        <f t="shared" si="314"/>
        <v>theater</v>
      </c>
      <c r="R3383" s="12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0">
        <f t="shared" si="312"/>
        <v>101</v>
      </c>
      <c r="P3384" s="11">
        <f t="shared" si="313"/>
        <v>76.650000000000006</v>
      </c>
      <c r="Q3384" s="4" t="str">
        <f t="shared" si="314"/>
        <v>theater</v>
      </c>
      <c r="R3384" s="12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0">
        <f t="shared" si="312"/>
        <v>112</v>
      </c>
      <c r="P3385" s="11">
        <f t="shared" si="313"/>
        <v>65.17</v>
      </c>
      <c r="Q3385" s="4" t="str">
        <f t="shared" si="314"/>
        <v>theater</v>
      </c>
      <c r="R3385" s="12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0">
        <f t="shared" si="312"/>
        <v>100</v>
      </c>
      <c r="P3386" s="11">
        <f t="shared" si="313"/>
        <v>93.76</v>
      </c>
      <c r="Q3386" s="4" t="str">
        <f t="shared" si="314"/>
        <v>theater</v>
      </c>
      <c r="R3386" s="12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0">
        <f t="shared" si="312"/>
        <v>100</v>
      </c>
      <c r="P3387" s="11">
        <f t="shared" si="313"/>
        <v>133.33000000000001</v>
      </c>
      <c r="Q3387" s="4" t="str">
        <f t="shared" si="314"/>
        <v>theater</v>
      </c>
      <c r="R3387" s="12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0">
        <f t="shared" si="312"/>
        <v>105</v>
      </c>
      <c r="P3388" s="11">
        <f t="shared" si="313"/>
        <v>51.22</v>
      </c>
      <c r="Q3388" s="4" t="str">
        <f t="shared" si="314"/>
        <v>theater</v>
      </c>
      <c r="R3388" s="12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0">
        <f t="shared" si="312"/>
        <v>117</v>
      </c>
      <c r="P3389" s="11">
        <f t="shared" si="313"/>
        <v>100.17</v>
      </c>
      <c r="Q3389" s="4" t="str">
        <f t="shared" si="314"/>
        <v>theater</v>
      </c>
      <c r="R3389" s="12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0">
        <f t="shared" si="312"/>
        <v>104</v>
      </c>
      <c r="P3390" s="11">
        <f t="shared" si="313"/>
        <v>34.6</v>
      </c>
      <c r="Q3390" s="4" t="str">
        <f t="shared" si="314"/>
        <v>theater</v>
      </c>
      <c r="R3390" s="12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0">
        <f t="shared" si="312"/>
        <v>115</v>
      </c>
      <c r="P3391" s="11">
        <f t="shared" si="313"/>
        <v>184.68</v>
      </c>
      <c r="Q3391" s="4" t="str">
        <f t="shared" si="314"/>
        <v>theater</v>
      </c>
      <c r="R3391" s="12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0">
        <f t="shared" si="312"/>
        <v>102</v>
      </c>
      <c r="P3392" s="11">
        <f t="shared" si="313"/>
        <v>69.819999999999993</v>
      </c>
      <c r="Q3392" s="4" t="str">
        <f t="shared" si="314"/>
        <v>theater</v>
      </c>
      <c r="R3392" s="1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0">
        <f t="shared" si="312"/>
        <v>223</v>
      </c>
      <c r="P3393" s="11">
        <f t="shared" si="313"/>
        <v>61.94</v>
      </c>
      <c r="Q3393" s="4" t="str">
        <f t="shared" si="314"/>
        <v>theater</v>
      </c>
      <c r="R3393" s="12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0">
        <f t="shared" ref="O3394:O3457" si="318">ROUND((E3394/D3394)*100,0)</f>
        <v>100</v>
      </c>
      <c r="P3394" s="11">
        <f t="shared" si="313"/>
        <v>41.67</v>
      </c>
      <c r="Q3394" s="4" t="str">
        <f t="shared" si="314"/>
        <v>theater</v>
      </c>
      <c r="R3394" s="12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0">
        <f t="shared" si="318"/>
        <v>106</v>
      </c>
      <c r="P3395" s="11">
        <f t="shared" ref="P3395:P3458" si="319">IFERROR(ROUND((E3395/L3395),2),0)</f>
        <v>36.07</v>
      </c>
      <c r="Q3395" s="4" t="str">
        <f t="shared" ref="Q3395:Q3458" si="320">MID(N3395,1,FIND("/",N3395,1)-1)</f>
        <v>theater</v>
      </c>
      <c r="R3395" s="12" t="str">
        <f t="shared" ref="R3395:R3458" si="321">RIGHT(N3395,(LEN(N3395)-FIND("/",N3395,1)))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0">
        <f t="shared" si="318"/>
        <v>142</v>
      </c>
      <c r="P3396" s="11">
        <f t="shared" si="319"/>
        <v>29</v>
      </c>
      <c r="Q3396" s="4" t="str">
        <f t="shared" si="320"/>
        <v>theater</v>
      </c>
      <c r="R3396" s="12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0">
        <f t="shared" si="318"/>
        <v>184</v>
      </c>
      <c r="P3397" s="11">
        <f t="shared" si="319"/>
        <v>24.21</v>
      </c>
      <c r="Q3397" s="4" t="str">
        <f t="shared" si="320"/>
        <v>theater</v>
      </c>
      <c r="R3397" s="12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0">
        <f t="shared" si="318"/>
        <v>104</v>
      </c>
      <c r="P3398" s="11">
        <f t="shared" si="319"/>
        <v>55.89</v>
      </c>
      <c r="Q3398" s="4" t="str">
        <f t="shared" si="320"/>
        <v>theater</v>
      </c>
      <c r="R3398" s="12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0">
        <f t="shared" si="318"/>
        <v>112</v>
      </c>
      <c r="P3399" s="11">
        <f t="shared" si="319"/>
        <v>11.67</v>
      </c>
      <c r="Q3399" s="4" t="str">
        <f t="shared" si="320"/>
        <v>theater</v>
      </c>
      <c r="R3399" s="12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0">
        <f t="shared" si="318"/>
        <v>111</v>
      </c>
      <c r="P3400" s="11">
        <f t="shared" si="319"/>
        <v>68.349999999999994</v>
      </c>
      <c r="Q3400" s="4" t="str">
        <f t="shared" si="320"/>
        <v>theater</v>
      </c>
      <c r="R3400" s="12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0">
        <f t="shared" si="318"/>
        <v>104</v>
      </c>
      <c r="P3401" s="11">
        <f t="shared" si="319"/>
        <v>27.07</v>
      </c>
      <c r="Q3401" s="4" t="str">
        <f t="shared" si="320"/>
        <v>theater</v>
      </c>
      <c r="R3401" s="12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0">
        <f t="shared" si="318"/>
        <v>100</v>
      </c>
      <c r="P3402" s="11">
        <f t="shared" si="319"/>
        <v>118.13</v>
      </c>
      <c r="Q3402" s="4" t="str">
        <f t="shared" si="320"/>
        <v>theater</v>
      </c>
      <c r="R3402" s="1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0">
        <f t="shared" si="318"/>
        <v>102</v>
      </c>
      <c r="P3403" s="11">
        <f t="shared" si="319"/>
        <v>44.76</v>
      </c>
      <c r="Q3403" s="4" t="str">
        <f t="shared" si="320"/>
        <v>theater</v>
      </c>
      <c r="R3403" s="12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0">
        <f t="shared" si="318"/>
        <v>110</v>
      </c>
      <c r="P3404" s="11">
        <f t="shared" si="319"/>
        <v>99.79</v>
      </c>
      <c r="Q3404" s="4" t="str">
        <f t="shared" si="320"/>
        <v>theater</v>
      </c>
      <c r="R3404" s="12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0">
        <f t="shared" si="318"/>
        <v>100</v>
      </c>
      <c r="P3405" s="11">
        <f t="shared" si="319"/>
        <v>117.65</v>
      </c>
      <c r="Q3405" s="4" t="str">
        <f t="shared" si="320"/>
        <v>theater</v>
      </c>
      <c r="R3405" s="12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0">
        <f t="shared" si="318"/>
        <v>122</v>
      </c>
      <c r="P3406" s="11">
        <f t="shared" si="319"/>
        <v>203.33</v>
      </c>
      <c r="Q3406" s="4" t="str">
        <f t="shared" si="320"/>
        <v>theater</v>
      </c>
      <c r="R3406" s="12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0">
        <f t="shared" si="318"/>
        <v>138</v>
      </c>
      <c r="P3407" s="11">
        <f t="shared" si="319"/>
        <v>28.32</v>
      </c>
      <c r="Q3407" s="4" t="str">
        <f t="shared" si="320"/>
        <v>theater</v>
      </c>
      <c r="R3407" s="12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0">
        <f t="shared" si="318"/>
        <v>100</v>
      </c>
      <c r="P3408" s="11">
        <f t="shared" si="319"/>
        <v>110.23</v>
      </c>
      <c r="Q3408" s="4" t="str">
        <f t="shared" si="320"/>
        <v>theater</v>
      </c>
      <c r="R3408" s="12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0">
        <f t="shared" si="318"/>
        <v>107</v>
      </c>
      <c r="P3409" s="11">
        <f t="shared" si="319"/>
        <v>31.97</v>
      </c>
      <c r="Q3409" s="4" t="str">
        <f t="shared" si="320"/>
        <v>theater</v>
      </c>
      <c r="R3409" s="12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0">
        <f t="shared" si="318"/>
        <v>211</v>
      </c>
      <c r="P3410" s="11">
        <f t="shared" si="319"/>
        <v>58.61</v>
      </c>
      <c r="Q3410" s="4" t="str">
        <f t="shared" si="320"/>
        <v>theater</v>
      </c>
      <c r="R3410" s="12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0">
        <f t="shared" si="318"/>
        <v>124</v>
      </c>
      <c r="P3411" s="11">
        <f t="shared" si="319"/>
        <v>29.43</v>
      </c>
      <c r="Q3411" s="4" t="str">
        <f t="shared" si="320"/>
        <v>theater</v>
      </c>
      <c r="R3411" s="12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0">
        <f t="shared" si="318"/>
        <v>109</v>
      </c>
      <c r="P3412" s="11">
        <f t="shared" si="319"/>
        <v>81.38</v>
      </c>
      <c r="Q3412" s="4" t="str">
        <f t="shared" si="320"/>
        <v>theater</v>
      </c>
      <c r="R3412" s="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0">
        <f t="shared" si="318"/>
        <v>104</v>
      </c>
      <c r="P3413" s="11">
        <f t="shared" si="319"/>
        <v>199.17</v>
      </c>
      <c r="Q3413" s="4" t="str">
        <f t="shared" si="320"/>
        <v>theater</v>
      </c>
      <c r="R3413" s="12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0">
        <f t="shared" si="318"/>
        <v>100</v>
      </c>
      <c r="P3414" s="11">
        <f t="shared" si="319"/>
        <v>115.38</v>
      </c>
      <c r="Q3414" s="4" t="str">
        <f t="shared" si="320"/>
        <v>theater</v>
      </c>
      <c r="R3414" s="12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0">
        <f t="shared" si="318"/>
        <v>130</v>
      </c>
      <c r="P3415" s="11">
        <f t="shared" si="319"/>
        <v>46.43</v>
      </c>
      <c r="Q3415" s="4" t="str">
        <f t="shared" si="320"/>
        <v>theater</v>
      </c>
      <c r="R3415" s="12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0">
        <f t="shared" si="318"/>
        <v>104</v>
      </c>
      <c r="P3416" s="11">
        <f t="shared" si="319"/>
        <v>70.569999999999993</v>
      </c>
      <c r="Q3416" s="4" t="str">
        <f t="shared" si="320"/>
        <v>theater</v>
      </c>
      <c r="R3416" s="12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0">
        <f t="shared" si="318"/>
        <v>100</v>
      </c>
      <c r="P3417" s="11">
        <f t="shared" si="319"/>
        <v>22.22</v>
      </c>
      <c r="Q3417" s="4" t="str">
        <f t="shared" si="320"/>
        <v>theater</v>
      </c>
      <c r="R3417" s="12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0">
        <f t="shared" si="318"/>
        <v>120</v>
      </c>
      <c r="P3418" s="11">
        <f t="shared" si="319"/>
        <v>159.47</v>
      </c>
      <c r="Q3418" s="4" t="str">
        <f t="shared" si="320"/>
        <v>theater</v>
      </c>
      <c r="R3418" s="12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0">
        <f t="shared" si="318"/>
        <v>100</v>
      </c>
      <c r="P3419" s="11">
        <f t="shared" si="319"/>
        <v>37.78</v>
      </c>
      <c r="Q3419" s="4" t="str">
        <f t="shared" si="320"/>
        <v>theater</v>
      </c>
      <c r="R3419" s="12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0">
        <f t="shared" si="318"/>
        <v>101</v>
      </c>
      <c r="P3420" s="11">
        <f t="shared" si="319"/>
        <v>72.05</v>
      </c>
      <c r="Q3420" s="4" t="str">
        <f t="shared" si="320"/>
        <v>theater</v>
      </c>
      <c r="R3420" s="12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0">
        <f t="shared" si="318"/>
        <v>107</v>
      </c>
      <c r="P3421" s="11">
        <f t="shared" si="319"/>
        <v>63.7</v>
      </c>
      <c r="Q3421" s="4" t="str">
        <f t="shared" si="320"/>
        <v>theater</v>
      </c>
      <c r="R3421" s="12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0">
        <f t="shared" si="318"/>
        <v>138</v>
      </c>
      <c r="P3422" s="11">
        <f t="shared" si="319"/>
        <v>28.41</v>
      </c>
      <c r="Q3422" s="4" t="str">
        <f t="shared" si="320"/>
        <v>theater</v>
      </c>
      <c r="R3422" s="1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0">
        <f t="shared" si="318"/>
        <v>101</v>
      </c>
      <c r="P3423" s="11">
        <f t="shared" si="319"/>
        <v>103.21</v>
      </c>
      <c r="Q3423" s="4" t="str">
        <f t="shared" si="320"/>
        <v>theater</v>
      </c>
      <c r="R3423" s="12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0">
        <f t="shared" si="318"/>
        <v>109</v>
      </c>
      <c r="P3424" s="11">
        <f t="shared" si="319"/>
        <v>71.150000000000006</v>
      </c>
      <c r="Q3424" s="4" t="str">
        <f t="shared" si="320"/>
        <v>theater</v>
      </c>
      <c r="R3424" s="12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0">
        <f t="shared" si="318"/>
        <v>140</v>
      </c>
      <c r="P3425" s="11">
        <f t="shared" si="319"/>
        <v>35</v>
      </c>
      <c r="Q3425" s="4" t="str">
        <f t="shared" si="320"/>
        <v>theater</v>
      </c>
      <c r="R3425" s="12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0">
        <f t="shared" si="318"/>
        <v>104</v>
      </c>
      <c r="P3426" s="11">
        <f t="shared" si="319"/>
        <v>81.78</v>
      </c>
      <c r="Q3426" s="4" t="str">
        <f t="shared" si="320"/>
        <v>theater</v>
      </c>
      <c r="R3426" s="12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0">
        <f t="shared" si="318"/>
        <v>103</v>
      </c>
      <c r="P3427" s="11">
        <f t="shared" si="319"/>
        <v>297.02999999999997</v>
      </c>
      <c r="Q3427" s="4" t="str">
        <f t="shared" si="320"/>
        <v>theater</v>
      </c>
      <c r="R3427" s="12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0">
        <f t="shared" si="318"/>
        <v>108</v>
      </c>
      <c r="P3428" s="11">
        <f t="shared" si="319"/>
        <v>46.61</v>
      </c>
      <c r="Q3428" s="4" t="str">
        <f t="shared" si="320"/>
        <v>theater</v>
      </c>
      <c r="R3428" s="12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0">
        <f t="shared" si="318"/>
        <v>100</v>
      </c>
      <c r="P3429" s="11">
        <f t="shared" si="319"/>
        <v>51.72</v>
      </c>
      <c r="Q3429" s="4" t="str">
        <f t="shared" si="320"/>
        <v>theater</v>
      </c>
      <c r="R3429" s="12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0">
        <f t="shared" si="318"/>
        <v>103</v>
      </c>
      <c r="P3430" s="11">
        <f t="shared" si="319"/>
        <v>40.29</v>
      </c>
      <c r="Q3430" s="4" t="str">
        <f t="shared" si="320"/>
        <v>theater</v>
      </c>
      <c r="R3430" s="12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0">
        <f t="shared" si="318"/>
        <v>130</v>
      </c>
      <c r="P3431" s="11">
        <f t="shared" si="319"/>
        <v>16.25</v>
      </c>
      <c r="Q3431" s="4" t="str">
        <f t="shared" si="320"/>
        <v>theater</v>
      </c>
      <c r="R3431" s="12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0">
        <f t="shared" si="318"/>
        <v>109</v>
      </c>
      <c r="P3432" s="11">
        <f t="shared" si="319"/>
        <v>30.15</v>
      </c>
      <c r="Q3432" s="4" t="str">
        <f t="shared" si="320"/>
        <v>theater</v>
      </c>
      <c r="R3432" s="1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0">
        <f t="shared" si="318"/>
        <v>100</v>
      </c>
      <c r="P3433" s="11">
        <f t="shared" si="319"/>
        <v>95.24</v>
      </c>
      <c r="Q3433" s="4" t="str">
        <f t="shared" si="320"/>
        <v>theater</v>
      </c>
      <c r="R3433" s="12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0">
        <f t="shared" si="318"/>
        <v>110</v>
      </c>
      <c r="P3434" s="11">
        <f t="shared" si="319"/>
        <v>52.21</v>
      </c>
      <c r="Q3434" s="4" t="str">
        <f t="shared" si="320"/>
        <v>theater</v>
      </c>
      <c r="R3434" s="12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0">
        <f t="shared" si="318"/>
        <v>100</v>
      </c>
      <c r="P3435" s="11">
        <f t="shared" si="319"/>
        <v>134.15</v>
      </c>
      <c r="Q3435" s="4" t="str">
        <f t="shared" si="320"/>
        <v>theater</v>
      </c>
      <c r="R3435" s="12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0">
        <f t="shared" si="318"/>
        <v>106</v>
      </c>
      <c r="P3436" s="11">
        <f t="shared" si="319"/>
        <v>62.83</v>
      </c>
      <c r="Q3436" s="4" t="str">
        <f t="shared" si="320"/>
        <v>theater</v>
      </c>
      <c r="R3436" s="12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0">
        <f t="shared" si="318"/>
        <v>112</v>
      </c>
      <c r="P3437" s="11">
        <f t="shared" si="319"/>
        <v>58.95</v>
      </c>
      <c r="Q3437" s="4" t="str">
        <f t="shared" si="320"/>
        <v>theater</v>
      </c>
      <c r="R3437" s="12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0">
        <f t="shared" si="318"/>
        <v>106</v>
      </c>
      <c r="P3438" s="11">
        <f t="shared" si="319"/>
        <v>143.11000000000001</v>
      </c>
      <c r="Q3438" s="4" t="str">
        <f t="shared" si="320"/>
        <v>theater</v>
      </c>
      <c r="R3438" s="12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0">
        <f t="shared" si="318"/>
        <v>101</v>
      </c>
      <c r="P3439" s="11">
        <f t="shared" si="319"/>
        <v>84.17</v>
      </c>
      <c r="Q3439" s="4" t="str">
        <f t="shared" si="320"/>
        <v>theater</v>
      </c>
      <c r="R3439" s="12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0">
        <f t="shared" si="318"/>
        <v>104</v>
      </c>
      <c r="P3440" s="11">
        <f t="shared" si="319"/>
        <v>186.07</v>
      </c>
      <c r="Q3440" s="4" t="str">
        <f t="shared" si="320"/>
        <v>theater</v>
      </c>
      <c r="R3440" s="12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0">
        <f t="shared" si="318"/>
        <v>135</v>
      </c>
      <c r="P3441" s="11">
        <f t="shared" si="319"/>
        <v>89.79</v>
      </c>
      <c r="Q3441" s="4" t="str">
        <f t="shared" si="320"/>
        <v>theater</v>
      </c>
      <c r="R3441" s="12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0">
        <f t="shared" si="318"/>
        <v>105</v>
      </c>
      <c r="P3442" s="11">
        <f t="shared" si="319"/>
        <v>64.16</v>
      </c>
      <c r="Q3442" s="4" t="str">
        <f t="shared" si="320"/>
        <v>theater</v>
      </c>
      <c r="R3442" s="1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0">
        <f t="shared" si="318"/>
        <v>103</v>
      </c>
      <c r="P3443" s="11">
        <f t="shared" si="319"/>
        <v>59.65</v>
      </c>
      <c r="Q3443" s="4" t="str">
        <f t="shared" si="320"/>
        <v>theater</v>
      </c>
      <c r="R3443" s="12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0">
        <f t="shared" si="318"/>
        <v>100</v>
      </c>
      <c r="P3444" s="11">
        <f t="shared" si="319"/>
        <v>31.25</v>
      </c>
      <c r="Q3444" s="4" t="str">
        <f t="shared" si="320"/>
        <v>theater</v>
      </c>
      <c r="R3444" s="12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0">
        <f t="shared" si="318"/>
        <v>186</v>
      </c>
      <c r="P3445" s="11">
        <f t="shared" si="319"/>
        <v>41.22</v>
      </c>
      <c r="Q3445" s="4" t="str">
        <f t="shared" si="320"/>
        <v>theater</v>
      </c>
      <c r="R3445" s="12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0">
        <f t="shared" si="318"/>
        <v>289</v>
      </c>
      <c r="P3446" s="11">
        <f t="shared" si="319"/>
        <v>43.35</v>
      </c>
      <c r="Q3446" s="4" t="str">
        <f t="shared" si="320"/>
        <v>theater</v>
      </c>
      <c r="R3446" s="12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0">
        <f t="shared" si="318"/>
        <v>100</v>
      </c>
      <c r="P3447" s="11">
        <f t="shared" si="319"/>
        <v>64.52</v>
      </c>
      <c r="Q3447" s="4" t="str">
        <f t="shared" si="320"/>
        <v>theater</v>
      </c>
      <c r="R3447" s="12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0">
        <f t="shared" si="318"/>
        <v>108</v>
      </c>
      <c r="P3448" s="11">
        <f t="shared" si="319"/>
        <v>43.28</v>
      </c>
      <c r="Q3448" s="4" t="str">
        <f t="shared" si="320"/>
        <v>theater</v>
      </c>
      <c r="R3448" s="12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0">
        <f t="shared" si="318"/>
        <v>108</v>
      </c>
      <c r="P3449" s="11">
        <f t="shared" si="319"/>
        <v>77</v>
      </c>
      <c r="Q3449" s="4" t="str">
        <f t="shared" si="320"/>
        <v>theater</v>
      </c>
      <c r="R3449" s="12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0">
        <f t="shared" si="318"/>
        <v>110</v>
      </c>
      <c r="P3450" s="11">
        <f t="shared" si="319"/>
        <v>51.22</v>
      </c>
      <c r="Q3450" s="4" t="str">
        <f t="shared" si="320"/>
        <v>theater</v>
      </c>
      <c r="R3450" s="12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0">
        <f t="shared" si="318"/>
        <v>171</v>
      </c>
      <c r="P3451" s="11">
        <f t="shared" si="319"/>
        <v>68.25</v>
      </c>
      <c r="Q3451" s="4" t="str">
        <f t="shared" si="320"/>
        <v>theater</v>
      </c>
      <c r="R3451" s="12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0">
        <f t="shared" si="318"/>
        <v>152</v>
      </c>
      <c r="P3452" s="11">
        <f t="shared" si="319"/>
        <v>19.489999999999998</v>
      </c>
      <c r="Q3452" s="4" t="str">
        <f t="shared" si="320"/>
        <v>theater</v>
      </c>
      <c r="R3452" s="1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0">
        <f t="shared" si="318"/>
        <v>101</v>
      </c>
      <c r="P3453" s="11">
        <f t="shared" si="319"/>
        <v>41.13</v>
      </c>
      <c r="Q3453" s="4" t="str">
        <f t="shared" si="320"/>
        <v>theater</v>
      </c>
      <c r="R3453" s="12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0">
        <f t="shared" si="318"/>
        <v>153</v>
      </c>
      <c r="P3454" s="11">
        <f t="shared" si="319"/>
        <v>41.41</v>
      </c>
      <c r="Q3454" s="4" t="str">
        <f t="shared" si="320"/>
        <v>theater</v>
      </c>
      <c r="R3454" s="12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0">
        <f t="shared" si="318"/>
        <v>128</v>
      </c>
      <c r="P3455" s="11">
        <f t="shared" si="319"/>
        <v>27.5</v>
      </c>
      <c r="Q3455" s="4" t="str">
        <f t="shared" si="320"/>
        <v>theater</v>
      </c>
      <c r="R3455" s="12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0">
        <f t="shared" si="318"/>
        <v>101</v>
      </c>
      <c r="P3456" s="11">
        <f t="shared" si="319"/>
        <v>33.57</v>
      </c>
      <c r="Q3456" s="4" t="str">
        <f t="shared" si="320"/>
        <v>theater</v>
      </c>
      <c r="R3456" s="12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0">
        <f t="shared" si="318"/>
        <v>101</v>
      </c>
      <c r="P3457" s="11">
        <f t="shared" si="319"/>
        <v>145.87</v>
      </c>
      <c r="Q3457" s="4" t="str">
        <f t="shared" si="320"/>
        <v>theater</v>
      </c>
      <c r="R3457" s="12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0">
        <f t="shared" ref="O3458:O3521" si="324">ROUND((E3458/D3458)*100,0)</f>
        <v>191</v>
      </c>
      <c r="P3458" s="11">
        <f t="shared" si="319"/>
        <v>358.69</v>
      </c>
      <c r="Q3458" s="4" t="str">
        <f t="shared" si="320"/>
        <v>theater</v>
      </c>
      <c r="R3458" s="12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0">
        <f t="shared" si="324"/>
        <v>140</v>
      </c>
      <c r="P3459" s="11">
        <f t="shared" ref="P3459:P3522" si="325">IFERROR(ROUND((E3459/L3459),2),0)</f>
        <v>50.98</v>
      </c>
      <c r="Q3459" s="4" t="str">
        <f t="shared" ref="Q3459:Q3522" si="326">MID(N3459,1,FIND("/",N3459,1)-1)</f>
        <v>theater</v>
      </c>
      <c r="R3459" s="12" t="str">
        <f t="shared" ref="R3459:R3522" si="327">RIGHT(N3459,(LEN(N3459)-FIND("/",N3459,1)))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0">
        <f t="shared" si="324"/>
        <v>124</v>
      </c>
      <c r="P3460" s="11">
        <f t="shared" si="325"/>
        <v>45.04</v>
      </c>
      <c r="Q3460" s="4" t="str">
        <f t="shared" si="326"/>
        <v>theater</v>
      </c>
      <c r="R3460" s="12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0">
        <f t="shared" si="324"/>
        <v>126</v>
      </c>
      <c r="P3461" s="11">
        <f t="shared" si="325"/>
        <v>17.53</v>
      </c>
      <c r="Q3461" s="4" t="str">
        <f t="shared" si="326"/>
        <v>theater</v>
      </c>
      <c r="R3461" s="12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0">
        <f t="shared" si="324"/>
        <v>190</v>
      </c>
      <c r="P3462" s="11">
        <f t="shared" si="325"/>
        <v>50</v>
      </c>
      <c r="Q3462" s="4" t="str">
        <f t="shared" si="326"/>
        <v>theater</v>
      </c>
      <c r="R3462" s="1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0">
        <f t="shared" si="324"/>
        <v>139</v>
      </c>
      <c r="P3463" s="11">
        <f t="shared" si="325"/>
        <v>57.92</v>
      </c>
      <c r="Q3463" s="4" t="str">
        <f t="shared" si="326"/>
        <v>theater</v>
      </c>
      <c r="R3463" s="12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0">
        <f t="shared" si="324"/>
        <v>202</v>
      </c>
      <c r="P3464" s="11">
        <f t="shared" si="325"/>
        <v>29.71</v>
      </c>
      <c r="Q3464" s="4" t="str">
        <f t="shared" si="326"/>
        <v>theater</v>
      </c>
      <c r="R3464" s="12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0">
        <f t="shared" si="324"/>
        <v>103</v>
      </c>
      <c r="P3465" s="11">
        <f t="shared" si="325"/>
        <v>90.68</v>
      </c>
      <c r="Q3465" s="4" t="str">
        <f t="shared" si="326"/>
        <v>theater</v>
      </c>
      <c r="R3465" s="12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0">
        <f t="shared" si="324"/>
        <v>102</v>
      </c>
      <c r="P3466" s="11">
        <f t="shared" si="325"/>
        <v>55.01</v>
      </c>
      <c r="Q3466" s="4" t="str">
        <f t="shared" si="326"/>
        <v>theater</v>
      </c>
      <c r="R3466" s="12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0">
        <f t="shared" si="324"/>
        <v>103</v>
      </c>
      <c r="P3467" s="11">
        <f t="shared" si="325"/>
        <v>57.22</v>
      </c>
      <c r="Q3467" s="4" t="str">
        <f t="shared" si="326"/>
        <v>theater</v>
      </c>
      <c r="R3467" s="12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0">
        <f t="shared" si="324"/>
        <v>127</v>
      </c>
      <c r="P3468" s="11">
        <f t="shared" si="325"/>
        <v>72.95</v>
      </c>
      <c r="Q3468" s="4" t="str">
        <f t="shared" si="326"/>
        <v>theater</v>
      </c>
      <c r="R3468" s="12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0">
        <f t="shared" si="324"/>
        <v>101</v>
      </c>
      <c r="P3469" s="11">
        <f t="shared" si="325"/>
        <v>64.47</v>
      </c>
      <c r="Q3469" s="4" t="str">
        <f t="shared" si="326"/>
        <v>theater</v>
      </c>
      <c r="R3469" s="12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0">
        <f t="shared" si="324"/>
        <v>122</v>
      </c>
      <c r="P3470" s="11">
        <f t="shared" si="325"/>
        <v>716.35</v>
      </c>
      <c r="Q3470" s="4" t="str">
        <f t="shared" si="326"/>
        <v>theater</v>
      </c>
      <c r="R3470" s="12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0">
        <f t="shared" si="324"/>
        <v>113</v>
      </c>
      <c r="P3471" s="11">
        <f t="shared" si="325"/>
        <v>50.4</v>
      </c>
      <c r="Q3471" s="4" t="str">
        <f t="shared" si="326"/>
        <v>theater</v>
      </c>
      <c r="R3471" s="12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0">
        <f t="shared" si="324"/>
        <v>150</v>
      </c>
      <c r="P3472" s="11">
        <f t="shared" si="325"/>
        <v>41.67</v>
      </c>
      <c r="Q3472" s="4" t="str">
        <f t="shared" si="326"/>
        <v>theater</v>
      </c>
      <c r="R3472" s="1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0">
        <f t="shared" si="324"/>
        <v>215</v>
      </c>
      <c r="P3473" s="11">
        <f t="shared" si="325"/>
        <v>35.770000000000003</v>
      </c>
      <c r="Q3473" s="4" t="str">
        <f t="shared" si="326"/>
        <v>theater</v>
      </c>
      <c r="R3473" s="12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0">
        <f t="shared" si="324"/>
        <v>102</v>
      </c>
      <c r="P3474" s="11">
        <f t="shared" si="325"/>
        <v>88.74</v>
      </c>
      <c r="Q3474" s="4" t="str">
        <f t="shared" si="326"/>
        <v>theater</v>
      </c>
      <c r="R3474" s="12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0">
        <f t="shared" si="324"/>
        <v>100</v>
      </c>
      <c r="P3475" s="11">
        <f t="shared" si="325"/>
        <v>148.47999999999999</v>
      </c>
      <c r="Q3475" s="4" t="str">
        <f t="shared" si="326"/>
        <v>theater</v>
      </c>
      <c r="R3475" s="12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0">
        <f t="shared" si="324"/>
        <v>101</v>
      </c>
      <c r="P3476" s="11">
        <f t="shared" si="325"/>
        <v>51.79</v>
      </c>
      <c r="Q3476" s="4" t="str">
        <f t="shared" si="326"/>
        <v>theater</v>
      </c>
      <c r="R3476" s="12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0">
        <f t="shared" si="324"/>
        <v>113</v>
      </c>
      <c r="P3477" s="11">
        <f t="shared" si="325"/>
        <v>20</v>
      </c>
      <c r="Q3477" s="4" t="str">
        <f t="shared" si="326"/>
        <v>theater</v>
      </c>
      <c r="R3477" s="12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0">
        <f t="shared" si="324"/>
        <v>104</v>
      </c>
      <c r="P3478" s="11">
        <f t="shared" si="325"/>
        <v>52</v>
      </c>
      <c r="Q3478" s="4" t="str">
        <f t="shared" si="326"/>
        <v>theater</v>
      </c>
      <c r="R3478" s="12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0">
        <f t="shared" si="324"/>
        <v>115</v>
      </c>
      <c r="P3479" s="11">
        <f t="shared" si="325"/>
        <v>53.23</v>
      </c>
      <c r="Q3479" s="4" t="str">
        <f t="shared" si="326"/>
        <v>theater</v>
      </c>
      <c r="R3479" s="12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0">
        <f t="shared" si="324"/>
        <v>113</v>
      </c>
      <c r="P3480" s="11">
        <f t="shared" si="325"/>
        <v>39.6</v>
      </c>
      <c r="Q3480" s="4" t="str">
        <f t="shared" si="326"/>
        <v>theater</v>
      </c>
      <c r="R3480" s="12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0">
        <f t="shared" si="324"/>
        <v>128</v>
      </c>
      <c r="P3481" s="11">
        <f t="shared" si="325"/>
        <v>34.25</v>
      </c>
      <c r="Q3481" s="4" t="str">
        <f t="shared" si="326"/>
        <v>theater</v>
      </c>
      <c r="R3481" s="12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0">
        <f t="shared" si="324"/>
        <v>143</v>
      </c>
      <c r="P3482" s="11">
        <f t="shared" si="325"/>
        <v>164.62</v>
      </c>
      <c r="Q3482" s="4" t="str">
        <f t="shared" si="326"/>
        <v>theater</v>
      </c>
      <c r="R3482" s="1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0">
        <f t="shared" si="324"/>
        <v>119</v>
      </c>
      <c r="P3483" s="11">
        <f t="shared" si="325"/>
        <v>125.05</v>
      </c>
      <c r="Q3483" s="4" t="str">
        <f t="shared" si="326"/>
        <v>theater</v>
      </c>
      <c r="R3483" s="12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0">
        <f t="shared" si="324"/>
        <v>138</v>
      </c>
      <c r="P3484" s="11">
        <f t="shared" si="325"/>
        <v>51.88</v>
      </c>
      <c r="Q3484" s="4" t="str">
        <f t="shared" si="326"/>
        <v>theater</v>
      </c>
      <c r="R3484" s="12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0">
        <f t="shared" si="324"/>
        <v>160</v>
      </c>
      <c r="P3485" s="11">
        <f t="shared" si="325"/>
        <v>40.29</v>
      </c>
      <c r="Q3485" s="4" t="str">
        <f t="shared" si="326"/>
        <v>theater</v>
      </c>
      <c r="R3485" s="12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0">
        <f t="shared" si="324"/>
        <v>114</v>
      </c>
      <c r="P3486" s="11">
        <f t="shared" si="325"/>
        <v>64.91</v>
      </c>
      <c r="Q3486" s="4" t="str">
        <f t="shared" si="326"/>
        <v>theater</v>
      </c>
      <c r="R3486" s="12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0">
        <f t="shared" si="324"/>
        <v>101</v>
      </c>
      <c r="P3487" s="11">
        <f t="shared" si="325"/>
        <v>55.33</v>
      </c>
      <c r="Q3487" s="4" t="str">
        <f t="shared" si="326"/>
        <v>theater</v>
      </c>
      <c r="R3487" s="12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0">
        <f t="shared" si="324"/>
        <v>155</v>
      </c>
      <c r="P3488" s="11">
        <f t="shared" si="325"/>
        <v>83.14</v>
      </c>
      <c r="Q3488" s="4" t="str">
        <f t="shared" si="326"/>
        <v>theater</v>
      </c>
      <c r="R3488" s="12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0">
        <f t="shared" si="324"/>
        <v>128</v>
      </c>
      <c r="P3489" s="11">
        <f t="shared" si="325"/>
        <v>38.71</v>
      </c>
      <c r="Q3489" s="4" t="str">
        <f t="shared" si="326"/>
        <v>theater</v>
      </c>
      <c r="R3489" s="12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0">
        <f t="shared" si="324"/>
        <v>121</v>
      </c>
      <c r="P3490" s="11">
        <f t="shared" si="325"/>
        <v>125.38</v>
      </c>
      <c r="Q3490" s="4" t="str">
        <f t="shared" si="326"/>
        <v>theater</v>
      </c>
      <c r="R3490" s="12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0">
        <f t="shared" si="324"/>
        <v>113</v>
      </c>
      <c r="P3491" s="11">
        <f t="shared" si="325"/>
        <v>78.260000000000005</v>
      </c>
      <c r="Q3491" s="4" t="str">
        <f t="shared" si="326"/>
        <v>theater</v>
      </c>
      <c r="R3491" s="12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0">
        <f t="shared" si="324"/>
        <v>128</v>
      </c>
      <c r="P3492" s="11">
        <f t="shared" si="325"/>
        <v>47.22</v>
      </c>
      <c r="Q3492" s="4" t="str">
        <f t="shared" si="326"/>
        <v>theater</v>
      </c>
      <c r="R3492" s="1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0">
        <f t="shared" si="324"/>
        <v>158</v>
      </c>
      <c r="P3493" s="11">
        <f t="shared" si="325"/>
        <v>79.099999999999994</v>
      </c>
      <c r="Q3493" s="4" t="str">
        <f t="shared" si="326"/>
        <v>theater</v>
      </c>
      <c r="R3493" s="12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0">
        <f t="shared" si="324"/>
        <v>105</v>
      </c>
      <c r="P3494" s="11">
        <f t="shared" si="325"/>
        <v>114.29</v>
      </c>
      <c r="Q3494" s="4" t="str">
        <f t="shared" si="326"/>
        <v>theater</v>
      </c>
      <c r="R3494" s="12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0">
        <f t="shared" si="324"/>
        <v>100</v>
      </c>
      <c r="P3495" s="11">
        <f t="shared" si="325"/>
        <v>51.72</v>
      </c>
      <c r="Q3495" s="4" t="str">
        <f t="shared" si="326"/>
        <v>theater</v>
      </c>
      <c r="R3495" s="12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0">
        <f t="shared" si="324"/>
        <v>100</v>
      </c>
      <c r="P3496" s="11">
        <f t="shared" si="325"/>
        <v>30.77</v>
      </c>
      <c r="Q3496" s="4" t="str">
        <f t="shared" si="326"/>
        <v>theater</v>
      </c>
      <c r="R3496" s="12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0">
        <f t="shared" si="324"/>
        <v>107</v>
      </c>
      <c r="P3497" s="11">
        <f t="shared" si="325"/>
        <v>74.209999999999994</v>
      </c>
      <c r="Q3497" s="4" t="str">
        <f t="shared" si="326"/>
        <v>theater</v>
      </c>
      <c r="R3497" s="12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0">
        <f t="shared" si="324"/>
        <v>124</v>
      </c>
      <c r="P3498" s="11">
        <f t="shared" si="325"/>
        <v>47.85</v>
      </c>
      <c r="Q3498" s="4" t="str">
        <f t="shared" si="326"/>
        <v>theater</v>
      </c>
      <c r="R3498" s="12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0">
        <f t="shared" si="324"/>
        <v>109</v>
      </c>
      <c r="P3499" s="11">
        <f t="shared" si="325"/>
        <v>34.409999999999997</v>
      </c>
      <c r="Q3499" s="4" t="str">
        <f t="shared" si="326"/>
        <v>theater</v>
      </c>
      <c r="R3499" s="12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0">
        <f t="shared" si="324"/>
        <v>102</v>
      </c>
      <c r="P3500" s="11">
        <f t="shared" si="325"/>
        <v>40.24</v>
      </c>
      <c r="Q3500" s="4" t="str">
        <f t="shared" si="326"/>
        <v>theater</v>
      </c>
      <c r="R3500" s="12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0">
        <f t="shared" si="324"/>
        <v>106</v>
      </c>
      <c r="P3501" s="11">
        <f t="shared" si="325"/>
        <v>60.29</v>
      </c>
      <c r="Q3501" s="4" t="str">
        <f t="shared" si="326"/>
        <v>theater</v>
      </c>
      <c r="R3501" s="12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0">
        <f t="shared" si="324"/>
        <v>106</v>
      </c>
      <c r="P3502" s="11">
        <f t="shared" si="325"/>
        <v>25.31</v>
      </c>
      <c r="Q3502" s="4" t="str">
        <f t="shared" si="326"/>
        <v>theater</v>
      </c>
      <c r="R3502" s="1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0">
        <f t="shared" si="324"/>
        <v>101</v>
      </c>
      <c r="P3503" s="11">
        <f t="shared" si="325"/>
        <v>35.950000000000003</v>
      </c>
      <c r="Q3503" s="4" t="str">
        <f t="shared" si="326"/>
        <v>theater</v>
      </c>
      <c r="R3503" s="12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0">
        <f t="shared" si="324"/>
        <v>105</v>
      </c>
      <c r="P3504" s="11">
        <f t="shared" si="325"/>
        <v>136</v>
      </c>
      <c r="Q3504" s="4" t="str">
        <f t="shared" si="326"/>
        <v>theater</v>
      </c>
      <c r="R3504" s="12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0">
        <f t="shared" si="324"/>
        <v>108</v>
      </c>
      <c r="P3505" s="11">
        <f t="shared" si="325"/>
        <v>70.760000000000005</v>
      </c>
      <c r="Q3505" s="4" t="str">
        <f t="shared" si="326"/>
        <v>theater</v>
      </c>
      <c r="R3505" s="12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0">
        <f t="shared" si="324"/>
        <v>100</v>
      </c>
      <c r="P3506" s="11">
        <f t="shared" si="325"/>
        <v>125</v>
      </c>
      <c r="Q3506" s="4" t="str">
        <f t="shared" si="326"/>
        <v>theater</v>
      </c>
      <c r="R3506" s="12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0">
        <f t="shared" si="324"/>
        <v>104</v>
      </c>
      <c r="P3507" s="11">
        <f t="shared" si="325"/>
        <v>66.510000000000005</v>
      </c>
      <c r="Q3507" s="4" t="str">
        <f t="shared" si="326"/>
        <v>theater</v>
      </c>
      <c r="R3507" s="12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0">
        <f t="shared" si="324"/>
        <v>102</v>
      </c>
      <c r="P3508" s="11">
        <f t="shared" si="325"/>
        <v>105</v>
      </c>
      <c r="Q3508" s="4" t="str">
        <f t="shared" si="326"/>
        <v>theater</v>
      </c>
      <c r="R3508" s="12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0">
        <f t="shared" si="324"/>
        <v>104</v>
      </c>
      <c r="P3509" s="11">
        <f t="shared" si="325"/>
        <v>145</v>
      </c>
      <c r="Q3509" s="4" t="str">
        <f t="shared" si="326"/>
        <v>theater</v>
      </c>
      <c r="R3509" s="12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0">
        <f t="shared" si="324"/>
        <v>180</v>
      </c>
      <c r="P3510" s="11">
        <f t="shared" si="325"/>
        <v>12</v>
      </c>
      <c r="Q3510" s="4" t="str">
        <f t="shared" si="326"/>
        <v>theater</v>
      </c>
      <c r="R3510" s="12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0">
        <f t="shared" si="324"/>
        <v>106</v>
      </c>
      <c r="P3511" s="11">
        <f t="shared" si="325"/>
        <v>96.67</v>
      </c>
      <c r="Q3511" s="4" t="str">
        <f t="shared" si="326"/>
        <v>theater</v>
      </c>
      <c r="R3511" s="12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0">
        <f t="shared" si="324"/>
        <v>101</v>
      </c>
      <c r="P3512" s="11">
        <f t="shared" si="325"/>
        <v>60.33</v>
      </c>
      <c r="Q3512" s="4" t="str">
        <f t="shared" si="326"/>
        <v>theater</v>
      </c>
      <c r="R3512" s="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0">
        <f t="shared" si="324"/>
        <v>101</v>
      </c>
      <c r="P3513" s="11">
        <f t="shared" si="325"/>
        <v>79.89</v>
      </c>
      <c r="Q3513" s="4" t="str">
        <f t="shared" si="326"/>
        <v>theater</v>
      </c>
      <c r="R3513" s="12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0">
        <f t="shared" si="324"/>
        <v>100</v>
      </c>
      <c r="P3514" s="11">
        <f t="shared" si="325"/>
        <v>58.82</v>
      </c>
      <c r="Q3514" s="4" t="str">
        <f t="shared" si="326"/>
        <v>theater</v>
      </c>
      <c r="R3514" s="12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0">
        <f t="shared" si="324"/>
        <v>118</v>
      </c>
      <c r="P3515" s="11">
        <f t="shared" si="325"/>
        <v>75.34</v>
      </c>
      <c r="Q3515" s="4" t="str">
        <f t="shared" si="326"/>
        <v>theater</v>
      </c>
      <c r="R3515" s="12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0">
        <f t="shared" si="324"/>
        <v>110</v>
      </c>
      <c r="P3516" s="11">
        <f t="shared" si="325"/>
        <v>55</v>
      </c>
      <c r="Q3516" s="4" t="str">
        <f t="shared" si="326"/>
        <v>theater</v>
      </c>
      <c r="R3516" s="12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0">
        <f t="shared" si="324"/>
        <v>103</v>
      </c>
      <c r="P3517" s="11">
        <f t="shared" si="325"/>
        <v>66.959999999999994</v>
      </c>
      <c r="Q3517" s="4" t="str">
        <f t="shared" si="326"/>
        <v>theater</v>
      </c>
      <c r="R3517" s="12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0">
        <f t="shared" si="324"/>
        <v>100</v>
      </c>
      <c r="P3518" s="11">
        <f t="shared" si="325"/>
        <v>227.27</v>
      </c>
      <c r="Q3518" s="4" t="str">
        <f t="shared" si="326"/>
        <v>theater</v>
      </c>
      <c r="R3518" s="12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0">
        <f t="shared" si="324"/>
        <v>100</v>
      </c>
      <c r="P3519" s="11">
        <f t="shared" si="325"/>
        <v>307.69</v>
      </c>
      <c r="Q3519" s="4" t="str">
        <f t="shared" si="326"/>
        <v>theater</v>
      </c>
      <c r="R3519" s="12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0">
        <f t="shared" si="324"/>
        <v>110</v>
      </c>
      <c r="P3520" s="11">
        <f t="shared" si="325"/>
        <v>50.02</v>
      </c>
      <c r="Q3520" s="4" t="str">
        <f t="shared" si="326"/>
        <v>theater</v>
      </c>
      <c r="R3520" s="12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0">
        <f t="shared" si="324"/>
        <v>101</v>
      </c>
      <c r="P3521" s="11">
        <f t="shared" si="325"/>
        <v>72.39</v>
      </c>
      <c r="Q3521" s="4" t="str">
        <f t="shared" si="326"/>
        <v>theater</v>
      </c>
      <c r="R3521" s="12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0">
        <f t="shared" ref="O3522:O3585" si="330">ROUND((E3522/D3522)*100,0)</f>
        <v>101</v>
      </c>
      <c r="P3522" s="11">
        <f t="shared" si="325"/>
        <v>95.95</v>
      </c>
      <c r="Q3522" s="4" t="str">
        <f t="shared" si="326"/>
        <v>theater</v>
      </c>
      <c r="R3522" s="1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0">
        <f t="shared" si="330"/>
        <v>169</v>
      </c>
      <c r="P3523" s="11">
        <f t="shared" ref="P3523:P3586" si="331">IFERROR(ROUND((E3523/L3523),2),0)</f>
        <v>45.62</v>
      </c>
      <c r="Q3523" s="4" t="str">
        <f t="shared" ref="Q3523:Q3586" si="332">MID(N3523,1,FIND("/",N3523,1)-1)</f>
        <v>theater</v>
      </c>
      <c r="R3523" s="12" t="str">
        <f t="shared" ref="R3523:R3586" si="333">RIGHT(N3523,(LEN(N3523)-FIND("/",N3523,1)))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0">
        <f t="shared" si="330"/>
        <v>100</v>
      </c>
      <c r="P3524" s="11">
        <f t="shared" si="331"/>
        <v>41.03</v>
      </c>
      <c r="Q3524" s="4" t="str">
        <f t="shared" si="332"/>
        <v>theater</v>
      </c>
      <c r="R3524" s="12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0">
        <f t="shared" si="330"/>
        <v>114</v>
      </c>
      <c r="P3525" s="11">
        <f t="shared" si="331"/>
        <v>56.83</v>
      </c>
      <c r="Q3525" s="4" t="str">
        <f t="shared" si="332"/>
        <v>theater</v>
      </c>
      <c r="R3525" s="12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0">
        <f t="shared" si="330"/>
        <v>102</v>
      </c>
      <c r="P3526" s="11">
        <f t="shared" si="331"/>
        <v>137.24</v>
      </c>
      <c r="Q3526" s="4" t="str">
        <f t="shared" si="332"/>
        <v>theater</v>
      </c>
      <c r="R3526" s="12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0">
        <f t="shared" si="330"/>
        <v>106</v>
      </c>
      <c r="P3527" s="11">
        <f t="shared" si="331"/>
        <v>75.709999999999994</v>
      </c>
      <c r="Q3527" s="4" t="str">
        <f t="shared" si="332"/>
        <v>theater</v>
      </c>
      <c r="R3527" s="12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0">
        <f t="shared" si="330"/>
        <v>102</v>
      </c>
      <c r="P3528" s="11">
        <f t="shared" si="331"/>
        <v>99</v>
      </c>
      <c r="Q3528" s="4" t="str">
        <f t="shared" si="332"/>
        <v>theater</v>
      </c>
      <c r="R3528" s="12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0">
        <f t="shared" si="330"/>
        <v>117</v>
      </c>
      <c r="P3529" s="11">
        <f t="shared" si="331"/>
        <v>81.569999999999993</v>
      </c>
      <c r="Q3529" s="4" t="str">
        <f t="shared" si="332"/>
        <v>theater</v>
      </c>
      <c r="R3529" s="12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0">
        <f t="shared" si="330"/>
        <v>101</v>
      </c>
      <c r="P3530" s="11">
        <f t="shared" si="331"/>
        <v>45.11</v>
      </c>
      <c r="Q3530" s="4" t="str">
        <f t="shared" si="332"/>
        <v>theater</v>
      </c>
      <c r="R3530" s="12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0">
        <f t="shared" si="330"/>
        <v>132</v>
      </c>
      <c r="P3531" s="11">
        <f t="shared" si="331"/>
        <v>36.67</v>
      </c>
      <c r="Q3531" s="4" t="str">
        <f t="shared" si="332"/>
        <v>theater</v>
      </c>
      <c r="R3531" s="12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0">
        <f t="shared" si="330"/>
        <v>100</v>
      </c>
      <c r="P3532" s="11">
        <f t="shared" si="331"/>
        <v>125</v>
      </c>
      <c r="Q3532" s="4" t="str">
        <f t="shared" si="332"/>
        <v>theater</v>
      </c>
      <c r="R3532" s="1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ht="15.7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0">
        <f t="shared" si="330"/>
        <v>128</v>
      </c>
      <c r="P3533" s="11">
        <f t="shared" si="331"/>
        <v>49.23</v>
      </c>
      <c r="Q3533" s="4" t="str">
        <f t="shared" si="332"/>
        <v>theater</v>
      </c>
      <c r="R3533" s="12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0">
        <f t="shared" si="330"/>
        <v>119</v>
      </c>
      <c r="P3534" s="11">
        <f t="shared" si="331"/>
        <v>42.3</v>
      </c>
      <c r="Q3534" s="4" t="str">
        <f t="shared" si="332"/>
        <v>theater</v>
      </c>
      <c r="R3534" s="12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0">
        <f t="shared" si="330"/>
        <v>126</v>
      </c>
      <c r="P3535" s="11">
        <f t="shared" si="331"/>
        <v>78.88</v>
      </c>
      <c r="Q3535" s="4" t="str">
        <f t="shared" si="332"/>
        <v>theater</v>
      </c>
      <c r="R3535" s="12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0">
        <f t="shared" si="330"/>
        <v>156</v>
      </c>
      <c r="P3536" s="11">
        <f t="shared" si="331"/>
        <v>38.28</v>
      </c>
      <c r="Q3536" s="4" t="str">
        <f t="shared" si="332"/>
        <v>theater</v>
      </c>
      <c r="R3536" s="12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0">
        <f t="shared" si="330"/>
        <v>103</v>
      </c>
      <c r="P3537" s="11">
        <f t="shared" si="331"/>
        <v>44.85</v>
      </c>
      <c r="Q3537" s="4" t="str">
        <f t="shared" si="332"/>
        <v>theater</v>
      </c>
      <c r="R3537" s="12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0">
        <f t="shared" si="330"/>
        <v>153</v>
      </c>
      <c r="P3538" s="11">
        <f t="shared" si="331"/>
        <v>13.53</v>
      </c>
      <c r="Q3538" s="4" t="str">
        <f t="shared" si="332"/>
        <v>theater</v>
      </c>
      <c r="R3538" s="12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0">
        <f t="shared" si="330"/>
        <v>180</v>
      </c>
      <c r="P3539" s="11">
        <f t="shared" si="331"/>
        <v>43.5</v>
      </c>
      <c r="Q3539" s="4" t="str">
        <f t="shared" si="332"/>
        <v>theater</v>
      </c>
      <c r="R3539" s="12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0">
        <f t="shared" si="330"/>
        <v>128</v>
      </c>
      <c r="P3540" s="11">
        <f t="shared" si="331"/>
        <v>30.95</v>
      </c>
      <c r="Q3540" s="4" t="str">
        <f t="shared" si="332"/>
        <v>theater</v>
      </c>
      <c r="R3540" s="12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0">
        <f t="shared" si="330"/>
        <v>120</v>
      </c>
      <c r="P3541" s="11">
        <f t="shared" si="331"/>
        <v>55.23</v>
      </c>
      <c r="Q3541" s="4" t="str">
        <f t="shared" si="332"/>
        <v>theater</v>
      </c>
      <c r="R3541" s="12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0">
        <f t="shared" si="330"/>
        <v>123</v>
      </c>
      <c r="P3542" s="11">
        <f t="shared" si="331"/>
        <v>46.13</v>
      </c>
      <c r="Q3542" s="4" t="str">
        <f t="shared" si="332"/>
        <v>theater</v>
      </c>
      <c r="R3542" s="1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0">
        <f t="shared" si="330"/>
        <v>105</v>
      </c>
      <c r="P3543" s="11">
        <f t="shared" si="331"/>
        <v>39.380000000000003</v>
      </c>
      <c r="Q3543" s="4" t="str">
        <f t="shared" si="332"/>
        <v>theater</v>
      </c>
      <c r="R3543" s="12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0">
        <f t="shared" si="330"/>
        <v>102</v>
      </c>
      <c r="P3544" s="11">
        <f t="shared" si="331"/>
        <v>66.150000000000006</v>
      </c>
      <c r="Q3544" s="4" t="str">
        <f t="shared" si="332"/>
        <v>theater</v>
      </c>
      <c r="R3544" s="12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0">
        <f t="shared" si="330"/>
        <v>105</v>
      </c>
      <c r="P3545" s="11">
        <f t="shared" si="331"/>
        <v>54.14</v>
      </c>
      <c r="Q3545" s="4" t="str">
        <f t="shared" si="332"/>
        <v>theater</v>
      </c>
      <c r="R3545" s="12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0">
        <f t="shared" si="330"/>
        <v>100</v>
      </c>
      <c r="P3546" s="11">
        <f t="shared" si="331"/>
        <v>104.17</v>
      </c>
      <c r="Q3546" s="4" t="str">
        <f t="shared" si="332"/>
        <v>theater</v>
      </c>
      <c r="R3546" s="12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0">
        <f t="shared" si="330"/>
        <v>100</v>
      </c>
      <c r="P3547" s="11">
        <f t="shared" si="331"/>
        <v>31.38</v>
      </c>
      <c r="Q3547" s="4" t="str">
        <f t="shared" si="332"/>
        <v>theater</v>
      </c>
      <c r="R3547" s="12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0">
        <f t="shared" si="330"/>
        <v>102</v>
      </c>
      <c r="P3548" s="11">
        <f t="shared" si="331"/>
        <v>59.21</v>
      </c>
      <c r="Q3548" s="4" t="str">
        <f t="shared" si="332"/>
        <v>theater</v>
      </c>
      <c r="R3548" s="12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0">
        <f t="shared" si="330"/>
        <v>114</v>
      </c>
      <c r="P3549" s="11">
        <f t="shared" si="331"/>
        <v>119.18</v>
      </c>
      <c r="Q3549" s="4" t="str">
        <f t="shared" si="332"/>
        <v>theater</v>
      </c>
      <c r="R3549" s="12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0">
        <f t="shared" si="330"/>
        <v>102</v>
      </c>
      <c r="P3550" s="11">
        <f t="shared" si="331"/>
        <v>164.62</v>
      </c>
      <c r="Q3550" s="4" t="str">
        <f t="shared" si="332"/>
        <v>theater</v>
      </c>
      <c r="R3550" s="12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0">
        <f t="shared" si="330"/>
        <v>102</v>
      </c>
      <c r="P3551" s="11">
        <f t="shared" si="331"/>
        <v>24.29</v>
      </c>
      <c r="Q3551" s="4" t="str">
        <f t="shared" si="332"/>
        <v>theater</v>
      </c>
      <c r="R3551" s="12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0">
        <f t="shared" si="330"/>
        <v>105</v>
      </c>
      <c r="P3552" s="11">
        <f t="shared" si="331"/>
        <v>40.94</v>
      </c>
      <c r="Q3552" s="4" t="str">
        <f t="shared" si="332"/>
        <v>theater</v>
      </c>
      <c r="R3552" s="1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0">
        <f t="shared" si="330"/>
        <v>102</v>
      </c>
      <c r="P3553" s="11">
        <f t="shared" si="331"/>
        <v>61.1</v>
      </c>
      <c r="Q3553" s="4" t="str">
        <f t="shared" si="332"/>
        <v>theater</v>
      </c>
      <c r="R3553" s="12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0">
        <f t="shared" si="330"/>
        <v>100</v>
      </c>
      <c r="P3554" s="11">
        <f t="shared" si="331"/>
        <v>38.65</v>
      </c>
      <c r="Q3554" s="4" t="str">
        <f t="shared" si="332"/>
        <v>theater</v>
      </c>
      <c r="R3554" s="12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0">
        <f t="shared" si="330"/>
        <v>106</v>
      </c>
      <c r="P3555" s="11">
        <f t="shared" si="331"/>
        <v>56.2</v>
      </c>
      <c r="Q3555" s="4" t="str">
        <f t="shared" si="332"/>
        <v>theater</v>
      </c>
      <c r="R3555" s="12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0">
        <f t="shared" si="330"/>
        <v>113</v>
      </c>
      <c r="P3556" s="11">
        <f t="shared" si="331"/>
        <v>107</v>
      </c>
      <c r="Q3556" s="4" t="str">
        <f t="shared" si="332"/>
        <v>theater</v>
      </c>
      <c r="R3556" s="12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0">
        <f t="shared" si="330"/>
        <v>100</v>
      </c>
      <c r="P3557" s="11">
        <f t="shared" si="331"/>
        <v>171.43</v>
      </c>
      <c r="Q3557" s="4" t="str">
        <f t="shared" si="332"/>
        <v>theater</v>
      </c>
      <c r="R3557" s="12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0">
        <f t="shared" si="330"/>
        <v>100</v>
      </c>
      <c r="P3558" s="11">
        <f t="shared" si="331"/>
        <v>110.5</v>
      </c>
      <c r="Q3558" s="4" t="str">
        <f t="shared" si="332"/>
        <v>theater</v>
      </c>
      <c r="R3558" s="12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0">
        <f t="shared" si="330"/>
        <v>100</v>
      </c>
      <c r="P3559" s="11">
        <f t="shared" si="331"/>
        <v>179.28</v>
      </c>
      <c r="Q3559" s="4" t="str">
        <f t="shared" si="332"/>
        <v>theater</v>
      </c>
      <c r="R3559" s="12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0">
        <f t="shared" si="330"/>
        <v>144</v>
      </c>
      <c r="P3560" s="11">
        <f t="shared" si="331"/>
        <v>22.91</v>
      </c>
      <c r="Q3560" s="4" t="str">
        <f t="shared" si="332"/>
        <v>theater</v>
      </c>
      <c r="R3560" s="12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0">
        <f t="shared" si="330"/>
        <v>104</v>
      </c>
      <c r="P3561" s="11">
        <f t="shared" si="331"/>
        <v>43.13</v>
      </c>
      <c r="Q3561" s="4" t="str">
        <f t="shared" si="332"/>
        <v>theater</v>
      </c>
      <c r="R3561" s="12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0">
        <f t="shared" si="330"/>
        <v>108</v>
      </c>
      <c r="P3562" s="11">
        <f t="shared" si="331"/>
        <v>46.89</v>
      </c>
      <c r="Q3562" s="4" t="str">
        <f t="shared" si="332"/>
        <v>theater</v>
      </c>
      <c r="R3562" s="1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0">
        <f t="shared" si="330"/>
        <v>102</v>
      </c>
      <c r="P3563" s="11">
        <f t="shared" si="331"/>
        <v>47.41</v>
      </c>
      <c r="Q3563" s="4" t="str">
        <f t="shared" si="332"/>
        <v>theater</v>
      </c>
      <c r="R3563" s="12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0">
        <f t="shared" si="330"/>
        <v>149</v>
      </c>
      <c r="P3564" s="11">
        <f t="shared" si="331"/>
        <v>15.13</v>
      </c>
      <c r="Q3564" s="4" t="str">
        <f t="shared" si="332"/>
        <v>theater</v>
      </c>
      <c r="R3564" s="12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0">
        <f t="shared" si="330"/>
        <v>105</v>
      </c>
      <c r="P3565" s="11">
        <f t="shared" si="331"/>
        <v>21.1</v>
      </c>
      <c r="Q3565" s="4" t="str">
        <f t="shared" si="332"/>
        <v>theater</v>
      </c>
      <c r="R3565" s="12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0">
        <f t="shared" si="330"/>
        <v>101</v>
      </c>
      <c r="P3566" s="11">
        <f t="shared" si="331"/>
        <v>59.12</v>
      </c>
      <c r="Q3566" s="4" t="str">
        <f t="shared" si="332"/>
        <v>theater</v>
      </c>
      <c r="R3566" s="12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0">
        <f t="shared" si="330"/>
        <v>131</v>
      </c>
      <c r="P3567" s="11">
        <f t="shared" si="331"/>
        <v>97.92</v>
      </c>
      <c r="Q3567" s="4" t="str">
        <f t="shared" si="332"/>
        <v>theater</v>
      </c>
      <c r="R3567" s="12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0">
        <f t="shared" si="330"/>
        <v>105</v>
      </c>
      <c r="P3568" s="11">
        <f t="shared" si="331"/>
        <v>55.13</v>
      </c>
      <c r="Q3568" s="4" t="str">
        <f t="shared" si="332"/>
        <v>theater</v>
      </c>
      <c r="R3568" s="12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0">
        <f t="shared" si="330"/>
        <v>109</v>
      </c>
      <c r="P3569" s="11">
        <f t="shared" si="331"/>
        <v>26.54</v>
      </c>
      <c r="Q3569" s="4" t="str">
        <f t="shared" si="332"/>
        <v>theater</v>
      </c>
      <c r="R3569" s="12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0">
        <f t="shared" si="330"/>
        <v>111</v>
      </c>
      <c r="P3570" s="11">
        <f t="shared" si="331"/>
        <v>58.42</v>
      </c>
      <c r="Q3570" s="4" t="str">
        <f t="shared" si="332"/>
        <v>theater</v>
      </c>
      <c r="R3570" s="12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0">
        <f t="shared" si="330"/>
        <v>100</v>
      </c>
      <c r="P3571" s="11">
        <f t="shared" si="331"/>
        <v>122.54</v>
      </c>
      <c r="Q3571" s="4" t="str">
        <f t="shared" si="332"/>
        <v>theater</v>
      </c>
      <c r="R3571" s="12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0">
        <f t="shared" si="330"/>
        <v>114</v>
      </c>
      <c r="P3572" s="11">
        <f t="shared" si="331"/>
        <v>87.96</v>
      </c>
      <c r="Q3572" s="4" t="str">
        <f t="shared" si="332"/>
        <v>theater</v>
      </c>
      <c r="R3572" s="1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0">
        <f t="shared" si="330"/>
        <v>122</v>
      </c>
      <c r="P3573" s="11">
        <f t="shared" si="331"/>
        <v>73.239999999999995</v>
      </c>
      <c r="Q3573" s="4" t="str">
        <f t="shared" si="332"/>
        <v>theater</v>
      </c>
      <c r="R3573" s="12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0">
        <f t="shared" si="330"/>
        <v>100</v>
      </c>
      <c r="P3574" s="11">
        <f t="shared" si="331"/>
        <v>55.56</v>
      </c>
      <c r="Q3574" s="4" t="str">
        <f t="shared" si="332"/>
        <v>theater</v>
      </c>
      <c r="R3574" s="12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0">
        <f t="shared" si="330"/>
        <v>103</v>
      </c>
      <c r="P3575" s="11">
        <f t="shared" si="331"/>
        <v>39.54</v>
      </c>
      <c r="Q3575" s="4" t="str">
        <f t="shared" si="332"/>
        <v>theater</v>
      </c>
      <c r="R3575" s="12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0">
        <f t="shared" si="330"/>
        <v>106</v>
      </c>
      <c r="P3576" s="11">
        <f t="shared" si="331"/>
        <v>136.78</v>
      </c>
      <c r="Q3576" s="4" t="str">
        <f t="shared" si="332"/>
        <v>theater</v>
      </c>
      <c r="R3576" s="12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0">
        <f t="shared" si="330"/>
        <v>101</v>
      </c>
      <c r="P3577" s="11">
        <f t="shared" si="331"/>
        <v>99.34</v>
      </c>
      <c r="Q3577" s="4" t="str">
        <f t="shared" si="332"/>
        <v>theater</v>
      </c>
      <c r="R3577" s="12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0">
        <f t="shared" si="330"/>
        <v>100</v>
      </c>
      <c r="P3578" s="11">
        <f t="shared" si="331"/>
        <v>20</v>
      </c>
      <c r="Q3578" s="4" t="str">
        <f t="shared" si="332"/>
        <v>theater</v>
      </c>
      <c r="R3578" s="12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0">
        <f t="shared" si="330"/>
        <v>130</v>
      </c>
      <c r="P3579" s="11">
        <f t="shared" si="331"/>
        <v>28.89</v>
      </c>
      <c r="Q3579" s="4" t="str">
        <f t="shared" si="332"/>
        <v>theater</v>
      </c>
      <c r="R3579" s="12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0">
        <f t="shared" si="330"/>
        <v>100</v>
      </c>
      <c r="P3580" s="11">
        <f t="shared" si="331"/>
        <v>40.549999999999997</v>
      </c>
      <c r="Q3580" s="4" t="str">
        <f t="shared" si="332"/>
        <v>theater</v>
      </c>
      <c r="R3580" s="12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0">
        <f t="shared" si="330"/>
        <v>100</v>
      </c>
      <c r="P3581" s="11">
        <f t="shared" si="331"/>
        <v>35.71</v>
      </c>
      <c r="Q3581" s="4" t="str">
        <f t="shared" si="332"/>
        <v>theater</v>
      </c>
      <c r="R3581" s="12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0">
        <f t="shared" si="330"/>
        <v>114</v>
      </c>
      <c r="P3582" s="11">
        <f t="shared" si="331"/>
        <v>37.96</v>
      </c>
      <c r="Q3582" s="4" t="str">
        <f t="shared" si="332"/>
        <v>theater</v>
      </c>
      <c r="R3582" s="1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0">
        <f t="shared" si="330"/>
        <v>100</v>
      </c>
      <c r="P3583" s="11">
        <f t="shared" si="331"/>
        <v>33.33</v>
      </c>
      <c r="Q3583" s="4" t="str">
        <f t="shared" si="332"/>
        <v>theater</v>
      </c>
      <c r="R3583" s="12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0">
        <f t="shared" si="330"/>
        <v>287</v>
      </c>
      <c r="P3584" s="11">
        <f t="shared" si="331"/>
        <v>58.57</v>
      </c>
      <c r="Q3584" s="4" t="str">
        <f t="shared" si="332"/>
        <v>theater</v>
      </c>
      <c r="R3584" s="12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0">
        <f t="shared" si="330"/>
        <v>109</v>
      </c>
      <c r="P3585" s="11">
        <f t="shared" si="331"/>
        <v>135.63</v>
      </c>
      <c r="Q3585" s="4" t="str">
        <f t="shared" si="332"/>
        <v>theater</v>
      </c>
      <c r="R3585" s="12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0">
        <f t="shared" ref="O3586:O3649" si="336">ROUND((E3586/D3586)*100,0)</f>
        <v>116</v>
      </c>
      <c r="P3586" s="11">
        <f t="shared" si="331"/>
        <v>30.94</v>
      </c>
      <c r="Q3586" s="4" t="str">
        <f t="shared" si="332"/>
        <v>theater</v>
      </c>
      <c r="R3586" s="12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0">
        <f t="shared" si="336"/>
        <v>119</v>
      </c>
      <c r="P3587" s="11">
        <f t="shared" ref="P3587:P3650" si="337">IFERROR(ROUND((E3587/L3587),2),0)</f>
        <v>176.09</v>
      </c>
      <c r="Q3587" s="4" t="str">
        <f t="shared" ref="Q3587:Q3650" si="338">MID(N3587,1,FIND("/",N3587,1)-1)</f>
        <v>theater</v>
      </c>
      <c r="R3587" s="12" t="str">
        <f t="shared" ref="R3587:R3650" si="339">RIGHT(N3587,(LEN(N3587)-FIND("/",N3587,1)))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0">
        <f t="shared" si="336"/>
        <v>109</v>
      </c>
      <c r="P3588" s="11">
        <f t="shared" si="337"/>
        <v>151.97999999999999</v>
      </c>
      <c r="Q3588" s="4" t="str">
        <f t="shared" si="338"/>
        <v>theater</v>
      </c>
      <c r="R3588" s="12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0">
        <f t="shared" si="336"/>
        <v>127</v>
      </c>
      <c r="P3589" s="11">
        <f t="shared" si="337"/>
        <v>22.61</v>
      </c>
      <c r="Q3589" s="4" t="str">
        <f t="shared" si="338"/>
        <v>theater</v>
      </c>
      <c r="R3589" s="12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0">
        <f t="shared" si="336"/>
        <v>101</v>
      </c>
      <c r="P3590" s="11">
        <f t="shared" si="337"/>
        <v>18.27</v>
      </c>
      <c r="Q3590" s="4" t="str">
        <f t="shared" si="338"/>
        <v>theater</v>
      </c>
      <c r="R3590" s="12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0">
        <f t="shared" si="336"/>
        <v>128</v>
      </c>
      <c r="P3591" s="11">
        <f t="shared" si="337"/>
        <v>82.26</v>
      </c>
      <c r="Q3591" s="4" t="str">
        <f t="shared" si="338"/>
        <v>theater</v>
      </c>
      <c r="R3591" s="12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0">
        <f t="shared" si="336"/>
        <v>100</v>
      </c>
      <c r="P3592" s="11">
        <f t="shared" si="337"/>
        <v>68.53</v>
      </c>
      <c r="Q3592" s="4" t="str">
        <f t="shared" si="338"/>
        <v>theater</v>
      </c>
      <c r="R3592" s="1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0">
        <f t="shared" si="336"/>
        <v>175</v>
      </c>
      <c r="P3593" s="11">
        <f t="shared" si="337"/>
        <v>68.06</v>
      </c>
      <c r="Q3593" s="4" t="str">
        <f t="shared" si="338"/>
        <v>theater</v>
      </c>
      <c r="R3593" s="12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0">
        <f t="shared" si="336"/>
        <v>127</v>
      </c>
      <c r="P3594" s="11">
        <f t="shared" si="337"/>
        <v>72.709999999999994</v>
      </c>
      <c r="Q3594" s="4" t="str">
        <f t="shared" si="338"/>
        <v>theater</v>
      </c>
      <c r="R3594" s="12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0">
        <f t="shared" si="336"/>
        <v>111</v>
      </c>
      <c r="P3595" s="11">
        <f t="shared" si="337"/>
        <v>77.19</v>
      </c>
      <c r="Q3595" s="4" t="str">
        <f t="shared" si="338"/>
        <v>theater</v>
      </c>
      <c r="R3595" s="12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0">
        <f t="shared" si="336"/>
        <v>126</v>
      </c>
      <c r="P3596" s="11">
        <f t="shared" si="337"/>
        <v>55.97</v>
      </c>
      <c r="Q3596" s="4" t="str">
        <f t="shared" si="338"/>
        <v>theater</v>
      </c>
      <c r="R3596" s="12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0">
        <f t="shared" si="336"/>
        <v>119</v>
      </c>
      <c r="P3597" s="11">
        <f t="shared" si="337"/>
        <v>49.69</v>
      </c>
      <c r="Q3597" s="4" t="str">
        <f t="shared" si="338"/>
        <v>theater</v>
      </c>
      <c r="R3597" s="12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0">
        <f t="shared" si="336"/>
        <v>108</v>
      </c>
      <c r="P3598" s="11">
        <f t="shared" si="337"/>
        <v>79</v>
      </c>
      <c r="Q3598" s="4" t="str">
        <f t="shared" si="338"/>
        <v>theater</v>
      </c>
      <c r="R3598" s="12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0">
        <f t="shared" si="336"/>
        <v>103</v>
      </c>
      <c r="P3599" s="11">
        <f t="shared" si="337"/>
        <v>77.73</v>
      </c>
      <c r="Q3599" s="4" t="str">
        <f t="shared" si="338"/>
        <v>theater</v>
      </c>
      <c r="R3599" s="12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0">
        <f t="shared" si="336"/>
        <v>110</v>
      </c>
      <c r="P3600" s="11">
        <f t="shared" si="337"/>
        <v>40.78</v>
      </c>
      <c r="Q3600" s="4" t="str">
        <f t="shared" si="338"/>
        <v>theater</v>
      </c>
      <c r="R3600" s="12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0">
        <f t="shared" si="336"/>
        <v>202</v>
      </c>
      <c r="P3601" s="11">
        <f t="shared" si="337"/>
        <v>59.41</v>
      </c>
      <c r="Q3601" s="4" t="str">
        <f t="shared" si="338"/>
        <v>theater</v>
      </c>
      <c r="R3601" s="12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0">
        <f t="shared" si="336"/>
        <v>130</v>
      </c>
      <c r="P3602" s="11">
        <f t="shared" si="337"/>
        <v>3.25</v>
      </c>
      <c r="Q3602" s="4" t="str">
        <f t="shared" si="338"/>
        <v>theater</v>
      </c>
      <c r="R3602" s="1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0">
        <f t="shared" si="336"/>
        <v>104</v>
      </c>
      <c r="P3603" s="11">
        <f t="shared" si="337"/>
        <v>39.380000000000003</v>
      </c>
      <c r="Q3603" s="4" t="str">
        <f t="shared" si="338"/>
        <v>theater</v>
      </c>
      <c r="R3603" s="12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0">
        <f t="shared" si="336"/>
        <v>100</v>
      </c>
      <c r="P3604" s="11">
        <f t="shared" si="337"/>
        <v>81.67</v>
      </c>
      <c r="Q3604" s="4" t="str">
        <f t="shared" si="338"/>
        <v>theater</v>
      </c>
      <c r="R3604" s="12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0">
        <f t="shared" si="336"/>
        <v>171</v>
      </c>
      <c r="P3605" s="11">
        <f t="shared" si="337"/>
        <v>44.91</v>
      </c>
      <c r="Q3605" s="4" t="str">
        <f t="shared" si="338"/>
        <v>theater</v>
      </c>
      <c r="R3605" s="12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0">
        <f t="shared" si="336"/>
        <v>113</v>
      </c>
      <c r="P3606" s="11">
        <f t="shared" si="337"/>
        <v>49.06</v>
      </c>
      <c r="Q3606" s="4" t="str">
        <f t="shared" si="338"/>
        <v>theater</v>
      </c>
      <c r="R3606" s="12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0">
        <f t="shared" si="336"/>
        <v>184</v>
      </c>
      <c r="P3607" s="11">
        <f t="shared" si="337"/>
        <v>30.67</v>
      </c>
      <c r="Q3607" s="4" t="str">
        <f t="shared" si="338"/>
        <v>theater</v>
      </c>
      <c r="R3607" s="12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0">
        <f t="shared" si="336"/>
        <v>130</v>
      </c>
      <c r="P3608" s="11">
        <f t="shared" si="337"/>
        <v>61.06</v>
      </c>
      <c r="Q3608" s="4" t="str">
        <f t="shared" si="338"/>
        <v>theater</v>
      </c>
      <c r="R3608" s="12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0">
        <f t="shared" si="336"/>
        <v>105</v>
      </c>
      <c r="P3609" s="11">
        <f t="shared" si="337"/>
        <v>29</v>
      </c>
      <c r="Q3609" s="4" t="str">
        <f t="shared" si="338"/>
        <v>theater</v>
      </c>
      <c r="R3609" s="12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0">
        <f t="shared" si="336"/>
        <v>100</v>
      </c>
      <c r="P3610" s="11">
        <f t="shared" si="337"/>
        <v>29.63</v>
      </c>
      <c r="Q3610" s="4" t="str">
        <f t="shared" si="338"/>
        <v>theater</v>
      </c>
      <c r="R3610" s="12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0">
        <f t="shared" si="336"/>
        <v>153</v>
      </c>
      <c r="P3611" s="11">
        <f t="shared" si="337"/>
        <v>143.1</v>
      </c>
      <c r="Q3611" s="4" t="str">
        <f t="shared" si="338"/>
        <v>theater</v>
      </c>
      <c r="R3611" s="12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0">
        <f t="shared" si="336"/>
        <v>162</v>
      </c>
      <c r="P3612" s="11">
        <f t="shared" si="337"/>
        <v>52.35</v>
      </c>
      <c r="Q3612" s="4" t="str">
        <f t="shared" si="338"/>
        <v>theater</v>
      </c>
      <c r="R3612" s="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0">
        <f t="shared" si="336"/>
        <v>136</v>
      </c>
      <c r="P3613" s="11">
        <f t="shared" si="337"/>
        <v>66.67</v>
      </c>
      <c r="Q3613" s="4" t="str">
        <f t="shared" si="338"/>
        <v>theater</v>
      </c>
      <c r="R3613" s="12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0">
        <f t="shared" si="336"/>
        <v>144</v>
      </c>
      <c r="P3614" s="11">
        <f t="shared" si="337"/>
        <v>126.67</v>
      </c>
      <c r="Q3614" s="4" t="str">
        <f t="shared" si="338"/>
        <v>theater</v>
      </c>
      <c r="R3614" s="12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0">
        <f t="shared" si="336"/>
        <v>100</v>
      </c>
      <c r="P3615" s="11">
        <f t="shared" si="337"/>
        <v>62.5</v>
      </c>
      <c r="Q3615" s="4" t="str">
        <f t="shared" si="338"/>
        <v>theater</v>
      </c>
      <c r="R3615" s="12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0">
        <f t="shared" si="336"/>
        <v>101</v>
      </c>
      <c r="P3616" s="11">
        <f t="shared" si="337"/>
        <v>35.49</v>
      </c>
      <c r="Q3616" s="4" t="str">
        <f t="shared" si="338"/>
        <v>theater</v>
      </c>
      <c r="R3616" s="12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0">
        <f t="shared" si="336"/>
        <v>107</v>
      </c>
      <c r="P3617" s="11">
        <f t="shared" si="337"/>
        <v>37.08</v>
      </c>
      <c r="Q3617" s="4" t="str">
        <f t="shared" si="338"/>
        <v>theater</v>
      </c>
      <c r="R3617" s="12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0">
        <f t="shared" si="336"/>
        <v>125</v>
      </c>
      <c r="P3618" s="11">
        <f t="shared" si="337"/>
        <v>69.33</v>
      </c>
      <c r="Q3618" s="4" t="str">
        <f t="shared" si="338"/>
        <v>theater</v>
      </c>
      <c r="R3618" s="12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0">
        <f t="shared" si="336"/>
        <v>119</v>
      </c>
      <c r="P3619" s="11">
        <f t="shared" si="337"/>
        <v>17.25</v>
      </c>
      <c r="Q3619" s="4" t="str">
        <f t="shared" si="338"/>
        <v>theater</v>
      </c>
      <c r="R3619" s="12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0">
        <f t="shared" si="336"/>
        <v>101</v>
      </c>
      <c r="P3620" s="11">
        <f t="shared" si="337"/>
        <v>36.07</v>
      </c>
      <c r="Q3620" s="4" t="str">
        <f t="shared" si="338"/>
        <v>theater</v>
      </c>
      <c r="R3620" s="12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0">
        <f t="shared" si="336"/>
        <v>113</v>
      </c>
      <c r="P3621" s="11">
        <f t="shared" si="337"/>
        <v>66.47</v>
      </c>
      <c r="Q3621" s="4" t="str">
        <f t="shared" si="338"/>
        <v>theater</v>
      </c>
      <c r="R3621" s="12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0">
        <f t="shared" si="336"/>
        <v>105</v>
      </c>
      <c r="P3622" s="11">
        <f t="shared" si="337"/>
        <v>56.07</v>
      </c>
      <c r="Q3622" s="4" t="str">
        <f t="shared" si="338"/>
        <v>theater</v>
      </c>
      <c r="R3622" s="1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0">
        <f t="shared" si="336"/>
        <v>110</v>
      </c>
      <c r="P3623" s="11">
        <f t="shared" si="337"/>
        <v>47.03</v>
      </c>
      <c r="Q3623" s="4" t="str">
        <f t="shared" si="338"/>
        <v>theater</v>
      </c>
      <c r="R3623" s="12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0">
        <f t="shared" si="336"/>
        <v>100</v>
      </c>
      <c r="P3624" s="11">
        <f t="shared" si="337"/>
        <v>47.67</v>
      </c>
      <c r="Q3624" s="4" t="str">
        <f t="shared" si="338"/>
        <v>theater</v>
      </c>
      <c r="R3624" s="12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0">
        <f t="shared" si="336"/>
        <v>120</v>
      </c>
      <c r="P3625" s="11">
        <f t="shared" si="337"/>
        <v>88.24</v>
      </c>
      <c r="Q3625" s="4" t="str">
        <f t="shared" si="338"/>
        <v>theater</v>
      </c>
      <c r="R3625" s="12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0">
        <f t="shared" si="336"/>
        <v>105</v>
      </c>
      <c r="P3626" s="11">
        <f t="shared" si="337"/>
        <v>80.72</v>
      </c>
      <c r="Q3626" s="4" t="str">
        <f t="shared" si="338"/>
        <v>theater</v>
      </c>
      <c r="R3626" s="12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0">
        <f t="shared" si="336"/>
        <v>103</v>
      </c>
      <c r="P3627" s="11">
        <f t="shared" si="337"/>
        <v>39.49</v>
      </c>
      <c r="Q3627" s="4" t="str">
        <f t="shared" si="338"/>
        <v>theater</v>
      </c>
      <c r="R3627" s="12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0">
        <f t="shared" si="336"/>
        <v>102</v>
      </c>
      <c r="P3628" s="11">
        <f t="shared" si="337"/>
        <v>84.85</v>
      </c>
      <c r="Q3628" s="4" t="str">
        <f t="shared" si="338"/>
        <v>theater</v>
      </c>
      <c r="R3628" s="12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0">
        <f t="shared" si="336"/>
        <v>100</v>
      </c>
      <c r="P3629" s="11">
        <f t="shared" si="337"/>
        <v>68.97</v>
      </c>
      <c r="Q3629" s="4" t="str">
        <f t="shared" si="338"/>
        <v>theater</v>
      </c>
      <c r="R3629" s="12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0">
        <f t="shared" si="336"/>
        <v>0</v>
      </c>
      <c r="P3630" s="11">
        <f t="shared" si="337"/>
        <v>0</v>
      </c>
      <c r="Q3630" s="4" t="str">
        <f t="shared" si="338"/>
        <v>theater</v>
      </c>
      <c r="R3630" s="12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0">
        <f t="shared" si="336"/>
        <v>0</v>
      </c>
      <c r="P3631" s="11">
        <f t="shared" si="337"/>
        <v>1</v>
      </c>
      <c r="Q3631" s="4" t="str">
        <f t="shared" si="338"/>
        <v>theater</v>
      </c>
      <c r="R3631" s="12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0">
        <f t="shared" si="336"/>
        <v>0</v>
      </c>
      <c r="P3632" s="11">
        <f t="shared" si="337"/>
        <v>1</v>
      </c>
      <c r="Q3632" s="4" t="str">
        <f t="shared" si="338"/>
        <v>theater</v>
      </c>
      <c r="R3632" s="1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0">
        <f t="shared" si="336"/>
        <v>51</v>
      </c>
      <c r="P3633" s="11">
        <f t="shared" si="337"/>
        <v>147.88</v>
      </c>
      <c r="Q3633" s="4" t="str">
        <f t="shared" si="338"/>
        <v>theater</v>
      </c>
      <c r="R3633" s="12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0">
        <f t="shared" si="336"/>
        <v>20</v>
      </c>
      <c r="P3634" s="11">
        <f t="shared" si="337"/>
        <v>100</v>
      </c>
      <c r="Q3634" s="4" t="str">
        <f t="shared" si="338"/>
        <v>theater</v>
      </c>
      <c r="R3634" s="12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0">
        <f t="shared" si="336"/>
        <v>35</v>
      </c>
      <c r="P3635" s="11">
        <f t="shared" si="337"/>
        <v>56.84</v>
      </c>
      <c r="Q3635" s="4" t="str">
        <f t="shared" si="338"/>
        <v>theater</v>
      </c>
      <c r="R3635" s="12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0">
        <f t="shared" si="336"/>
        <v>4</v>
      </c>
      <c r="P3636" s="11">
        <f t="shared" si="337"/>
        <v>176.94</v>
      </c>
      <c r="Q3636" s="4" t="str">
        <f t="shared" si="338"/>
        <v>theater</v>
      </c>
      <c r="R3636" s="12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0">
        <f t="shared" si="336"/>
        <v>36</v>
      </c>
      <c r="P3637" s="11">
        <f t="shared" si="337"/>
        <v>127.6</v>
      </c>
      <c r="Q3637" s="4" t="str">
        <f t="shared" si="338"/>
        <v>theater</v>
      </c>
      <c r="R3637" s="12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0">
        <f t="shared" si="336"/>
        <v>0</v>
      </c>
      <c r="P3638" s="11">
        <f t="shared" si="337"/>
        <v>0</v>
      </c>
      <c r="Q3638" s="4" t="str">
        <f t="shared" si="338"/>
        <v>theater</v>
      </c>
      <c r="R3638" s="12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0">
        <f t="shared" si="336"/>
        <v>31</v>
      </c>
      <c r="P3639" s="11">
        <f t="shared" si="337"/>
        <v>66.14</v>
      </c>
      <c r="Q3639" s="4" t="str">
        <f t="shared" si="338"/>
        <v>theater</v>
      </c>
      <c r="R3639" s="12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0">
        <f t="shared" si="336"/>
        <v>7</v>
      </c>
      <c r="P3640" s="11">
        <f t="shared" si="337"/>
        <v>108</v>
      </c>
      <c r="Q3640" s="4" t="str">
        <f t="shared" si="338"/>
        <v>theater</v>
      </c>
      <c r="R3640" s="12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0">
        <f t="shared" si="336"/>
        <v>0</v>
      </c>
      <c r="P3641" s="11">
        <f t="shared" si="337"/>
        <v>1</v>
      </c>
      <c r="Q3641" s="4" t="str">
        <f t="shared" si="338"/>
        <v>theater</v>
      </c>
      <c r="R3641" s="12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0">
        <f t="shared" si="336"/>
        <v>6</v>
      </c>
      <c r="P3642" s="11">
        <f t="shared" si="337"/>
        <v>18.329999999999998</v>
      </c>
      <c r="Q3642" s="4" t="str">
        <f t="shared" si="338"/>
        <v>theater</v>
      </c>
      <c r="R3642" s="1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0">
        <f t="shared" si="336"/>
        <v>0</v>
      </c>
      <c r="P3643" s="11">
        <f t="shared" si="337"/>
        <v>0</v>
      </c>
      <c r="Q3643" s="4" t="str">
        <f t="shared" si="338"/>
        <v>theater</v>
      </c>
      <c r="R3643" s="12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0">
        <f t="shared" si="336"/>
        <v>2</v>
      </c>
      <c r="P3644" s="11">
        <f t="shared" si="337"/>
        <v>7.5</v>
      </c>
      <c r="Q3644" s="4" t="str">
        <f t="shared" si="338"/>
        <v>theater</v>
      </c>
      <c r="R3644" s="12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0">
        <f t="shared" si="336"/>
        <v>0</v>
      </c>
      <c r="P3645" s="11">
        <f t="shared" si="337"/>
        <v>0</v>
      </c>
      <c r="Q3645" s="4" t="str">
        <f t="shared" si="338"/>
        <v>theater</v>
      </c>
      <c r="R3645" s="12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0">
        <f t="shared" si="336"/>
        <v>16</v>
      </c>
      <c r="P3646" s="11">
        <f t="shared" si="337"/>
        <v>68.42</v>
      </c>
      <c r="Q3646" s="4" t="str">
        <f t="shared" si="338"/>
        <v>theater</v>
      </c>
      <c r="R3646" s="12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0">
        <f t="shared" si="336"/>
        <v>0</v>
      </c>
      <c r="P3647" s="11">
        <f t="shared" si="337"/>
        <v>1</v>
      </c>
      <c r="Q3647" s="4" t="str">
        <f t="shared" si="338"/>
        <v>theater</v>
      </c>
      <c r="R3647" s="12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0">
        <f t="shared" si="336"/>
        <v>5</v>
      </c>
      <c r="P3648" s="11">
        <f t="shared" si="337"/>
        <v>60.13</v>
      </c>
      <c r="Q3648" s="4" t="str">
        <f t="shared" si="338"/>
        <v>theater</v>
      </c>
      <c r="R3648" s="12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0">
        <f t="shared" si="336"/>
        <v>6</v>
      </c>
      <c r="P3649" s="11">
        <f t="shared" si="337"/>
        <v>15</v>
      </c>
      <c r="Q3649" s="4" t="str">
        <f t="shared" si="338"/>
        <v>theater</v>
      </c>
      <c r="R3649" s="12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0">
        <f t="shared" ref="O3650:O3713" si="342">ROUND((E3650/D3650)*100,0)</f>
        <v>100</v>
      </c>
      <c r="P3650" s="11">
        <f t="shared" si="337"/>
        <v>550.04</v>
      </c>
      <c r="Q3650" s="4" t="str">
        <f t="shared" si="338"/>
        <v>theater</v>
      </c>
      <c r="R3650" s="12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0">
        <f t="shared" si="342"/>
        <v>104</v>
      </c>
      <c r="P3651" s="11">
        <f t="shared" ref="P3651:P3714" si="343">IFERROR(ROUND((E3651/L3651),2),0)</f>
        <v>97.5</v>
      </c>
      <c r="Q3651" s="4" t="str">
        <f t="shared" ref="Q3651:Q3714" si="344">MID(N3651,1,FIND("/",N3651,1)-1)</f>
        <v>theater</v>
      </c>
      <c r="R3651" s="12" t="str">
        <f t="shared" ref="R3651:R3714" si="345">RIGHT(N3651,(LEN(N3651)-FIND("/",N3651,1)))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0">
        <f t="shared" si="342"/>
        <v>100</v>
      </c>
      <c r="P3652" s="11">
        <f t="shared" si="343"/>
        <v>29.41</v>
      </c>
      <c r="Q3652" s="4" t="str">
        <f t="shared" si="344"/>
        <v>theater</v>
      </c>
      <c r="R3652" s="1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0">
        <f t="shared" si="342"/>
        <v>104</v>
      </c>
      <c r="P3653" s="11">
        <f t="shared" si="343"/>
        <v>57.78</v>
      </c>
      <c r="Q3653" s="4" t="str">
        <f t="shared" si="344"/>
        <v>theater</v>
      </c>
      <c r="R3653" s="12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0">
        <f t="shared" si="342"/>
        <v>251</v>
      </c>
      <c r="P3654" s="11">
        <f t="shared" si="343"/>
        <v>44.24</v>
      </c>
      <c r="Q3654" s="4" t="str">
        <f t="shared" si="344"/>
        <v>theater</v>
      </c>
      <c r="R3654" s="12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0">
        <f t="shared" si="342"/>
        <v>101</v>
      </c>
      <c r="P3655" s="11">
        <f t="shared" si="343"/>
        <v>60.91</v>
      </c>
      <c r="Q3655" s="4" t="str">
        <f t="shared" si="344"/>
        <v>theater</v>
      </c>
      <c r="R3655" s="12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0">
        <f t="shared" si="342"/>
        <v>174</v>
      </c>
      <c r="P3656" s="11">
        <f t="shared" si="343"/>
        <v>68.84</v>
      </c>
      <c r="Q3656" s="4" t="str">
        <f t="shared" si="344"/>
        <v>theater</v>
      </c>
      <c r="R3656" s="12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0">
        <f t="shared" si="342"/>
        <v>116</v>
      </c>
      <c r="P3657" s="11">
        <f t="shared" si="343"/>
        <v>73.58</v>
      </c>
      <c r="Q3657" s="4" t="str">
        <f t="shared" si="344"/>
        <v>theater</v>
      </c>
      <c r="R3657" s="12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0">
        <f t="shared" si="342"/>
        <v>106</v>
      </c>
      <c r="P3658" s="11">
        <f t="shared" si="343"/>
        <v>115.02</v>
      </c>
      <c r="Q3658" s="4" t="str">
        <f t="shared" si="344"/>
        <v>theater</v>
      </c>
      <c r="R3658" s="12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0">
        <f t="shared" si="342"/>
        <v>111</v>
      </c>
      <c r="P3659" s="11">
        <f t="shared" si="343"/>
        <v>110.75</v>
      </c>
      <c r="Q3659" s="4" t="str">
        <f t="shared" si="344"/>
        <v>theater</v>
      </c>
      <c r="R3659" s="12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0">
        <f t="shared" si="342"/>
        <v>101</v>
      </c>
      <c r="P3660" s="11">
        <f t="shared" si="343"/>
        <v>75.5</v>
      </c>
      <c r="Q3660" s="4" t="str">
        <f t="shared" si="344"/>
        <v>theater</v>
      </c>
      <c r="R3660" s="12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0">
        <f t="shared" si="342"/>
        <v>102</v>
      </c>
      <c r="P3661" s="11">
        <f t="shared" si="343"/>
        <v>235.46</v>
      </c>
      <c r="Q3661" s="4" t="str">
        <f t="shared" si="344"/>
        <v>theater</v>
      </c>
      <c r="R3661" s="12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0">
        <f t="shared" si="342"/>
        <v>100</v>
      </c>
      <c r="P3662" s="11">
        <f t="shared" si="343"/>
        <v>11.36</v>
      </c>
      <c r="Q3662" s="4" t="str">
        <f t="shared" si="344"/>
        <v>theater</v>
      </c>
      <c r="R3662" s="1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0">
        <f t="shared" si="342"/>
        <v>111</v>
      </c>
      <c r="P3663" s="11">
        <f t="shared" si="343"/>
        <v>92.5</v>
      </c>
      <c r="Q3663" s="4" t="str">
        <f t="shared" si="344"/>
        <v>theater</v>
      </c>
      <c r="R3663" s="12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0">
        <f t="shared" si="342"/>
        <v>101</v>
      </c>
      <c r="P3664" s="11">
        <f t="shared" si="343"/>
        <v>202.85</v>
      </c>
      <c r="Q3664" s="4" t="str">
        <f t="shared" si="344"/>
        <v>theater</v>
      </c>
      <c r="R3664" s="12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0">
        <f t="shared" si="342"/>
        <v>104</v>
      </c>
      <c r="P3665" s="11">
        <f t="shared" si="343"/>
        <v>26</v>
      </c>
      <c r="Q3665" s="4" t="str">
        <f t="shared" si="344"/>
        <v>theater</v>
      </c>
      <c r="R3665" s="12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0">
        <f t="shared" si="342"/>
        <v>109</v>
      </c>
      <c r="P3666" s="11">
        <f t="shared" si="343"/>
        <v>46.05</v>
      </c>
      <c r="Q3666" s="4" t="str">
        <f t="shared" si="344"/>
        <v>theater</v>
      </c>
      <c r="R3666" s="12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0">
        <f t="shared" si="342"/>
        <v>115</v>
      </c>
      <c r="P3667" s="11">
        <f t="shared" si="343"/>
        <v>51</v>
      </c>
      <c r="Q3667" s="4" t="str">
        <f t="shared" si="344"/>
        <v>theater</v>
      </c>
      <c r="R3667" s="12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0">
        <f t="shared" si="342"/>
        <v>100</v>
      </c>
      <c r="P3668" s="11">
        <f t="shared" si="343"/>
        <v>31.58</v>
      </c>
      <c r="Q3668" s="4" t="str">
        <f t="shared" si="344"/>
        <v>theater</v>
      </c>
      <c r="R3668" s="12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0">
        <f t="shared" si="342"/>
        <v>103</v>
      </c>
      <c r="P3669" s="11">
        <f t="shared" si="343"/>
        <v>53.36</v>
      </c>
      <c r="Q3669" s="4" t="str">
        <f t="shared" si="344"/>
        <v>theater</v>
      </c>
      <c r="R3669" s="12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0">
        <f t="shared" si="342"/>
        <v>104</v>
      </c>
      <c r="P3670" s="11">
        <f t="shared" si="343"/>
        <v>36.96</v>
      </c>
      <c r="Q3670" s="4" t="str">
        <f t="shared" si="344"/>
        <v>theater</v>
      </c>
      <c r="R3670" s="12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0">
        <f t="shared" si="342"/>
        <v>138</v>
      </c>
      <c r="P3671" s="11">
        <f t="shared" si="343"/>
        <v>81.290000000000006</v>
      </c>
      <c r="Q3671" s="4" t="str">
        <f t="shared" si="344"/>
        <v>theater</v>
      </c>
      <c r="R3671" s="12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0">
        <f t="shared" si="342"/>
        <v>110</v>
      </c>
      <c r="P3672" s="11">
        <f t="shared" si="343"/>
        <v>20.079999999999998</v>
      </c>
      <c r="Q3672" s="4" t="str">
        <f t="shared" si="344"/>
        <v>theater</v>
      </c>
      <c r="R3672" s="1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0">
        <f t="shared" si="342"/>
        <v>101</v>
      </c>
      <c r="P3673" s="11">
        <f t="shared" si="343"/>
        <v>88.25</v>
      </c>
      <c r="Q3673" s="4" t="str">
        <f t="shared" si="344"/>
        <v>theater</v>
      </c>
      <c r="R3673" s="12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0">
        <f t="shared" si="342"/>
        <v>102</v>
      </c>
      <c r="P3674" s="11">
        <f t="shared" si="343"/>
        <v>53.44</v>
      </c>
      <c r="Q3674" s="4" t="str">
        <f t="shared" si="344"/>
        <v>theater</v>
      </c>
      <c r="R3674" s="12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0">
        <f t="shared" si="342"/>
        <v>114</v>
      </c>
      <c r="P3675" s="11">
        <f t="shared" si="343"/>
        <v>39.869999999999997</v>
      </c>
      <c r="Q3675" s="4" t="str">
        <f t="shared" si="344"/>
        <v>theater</v>
      </c>
      <c r="R3675" s="12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0">
        <f t="shared" si="342"/>
        <v>100</v>
      </c>
      <c r="P3676" s="11">
        <f t="shared" si="343"/>
        <v>145.16</v>
      </c>
      <c r="Q3676" s="4" t="str">
        <f t="shared" si="344"/>
        <v>theater</v>
      </c>
      <c r="R3676" s="12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0">
        <f t="shared" si="342"/>
        <v>140</v>
      </c>
      <c r="P3677" s="11">
        <f t="shared" si="343"/>
        <v>23.33</v>
      </c>
      <c r="Q3677" s="4" t="str">
        <f t="shared" si="344"/>
        <v>theater</v>
      </c>
      <c r="R3677" s="12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0">
        <f t="shared" si="342"/>
        <v>129</v>
      </c>
      <c r="P3678" s="11">
        <f t="shared" si="343"/>
        <v>64.38</v>
      </c>
      <c r="Q3678" s="4" t="str">
        <f t="shared" si="344"/>
        <v>theater</v>
      </c>
      <c r="R3678" s="12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0">
        <f t="shared" si="342"/>
        <v>103</v>
      </c>
      <c r="P3679" s="11">
        <f t="shared" si="343"/>
        <v>62.05</v>
      </c>
      <c r="Q3679" s="4" t="str">
        <f t="shared" si="344"/>
        <v>theater</v>
      </c>
      <c r="R3679" s="12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0">
        <f t="shared" si="342"/>
        <v>103</v>
      </c>
      <c r="P3680" s="11">
        <f t="shared" si="343"/>
        <v>66.13</v>
      </c>
      <c r="Q3680" s="4" t="str">
        <f t="shared" si="344"/>
        <v>theater</v>
      </c>
      <c r="R3680" s="12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0">
        <f t="shared" si="342"/>
        <v>110</v>
      </c>
      <c r="P3681" s="11">
        <f t="shared" si="343"/>
        <v>73.400000000000006</v>
      </c>
      <c r="Q3681" s="4" t="str">
        <f t="shared" si="344"/>
        <v>theater</v>
      </c>
      <c r="R3681" s="12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0">
        <f t="shared" si="342"/>
        <v>113</v>
      </c>
      <c r="P3682" s="11">
        <f t="shared" si="343"/>
        <v>99.5</v>
      </c>
      <c r="Q3682" s="4" t="str">
        <f t="shared" si="344"/>
        <v>theater</v>
      </c>
      <c r="R3682" s="1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0">
        <f t="shared" si="342"/>
        <v>112</v>
      </c>
      <c r="P3683" s="11">
        <f t="shared" si="343"/>
        <v>62.17</v>
      </c>
      <c r="Q3683" s="4" t="str">
        <f t="shared" si="344"/>
        <v>theater</v>
      </c>
      <c r="R3683" s="12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0">
        <f t="shared" si="342"/>
        <v>139</v>
      </c>
      <c r="P3684" s="11">
        <f t="shared" si="343"/>
        <v>62.33</v>
      </c>
      <c r="Q3684" s="4" t="str">
        <f t="shared" si="344"/>
        <v>theater</v>
      </c>
      <c r="R3684" s="12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0">
        <f t="shared" si="342"/>
        <v>111</v>
      </c>
      <c r="P3685" s="11">
        <f t="shared" si="343"/>
        <v>58.79</v>
      </c>
      <c r="Q3685" s="4" t="str">
        <f t="shared" si="344"/>
        <v>theater</v>
      </c>
      <c r="R3685" s="12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0">
        <f t="shared" si="342"/>
        <v>139</v>
      </c>
      <c r="P3686" s="11">
        <f t="shared" si="343"/>
        <v>45.35</v>
      </c>
      <c r="Q3686" s="4" t="str">
        <f t="shared" si="344"/>
        <v>theater</v>
      </c>
      <c r="R3686" s="12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0">
        <f t="shared" si="342"/>
        <v>106</v>
      </c>
      <c r="P3687" s="11">
        <f t="shared" si="343"/>
        <v>41.94</v>
      </c>
      <c r="Q3687" s="4" t="str">
        <f t="shared" si="344"/>
        <v>theater</v>
      </c>
      <c r="R3687" s="12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0">
        <f t="shared" si="342"/>
        <v>101</v>
      </c>
      <c r="P3688" s="11">
        <f t="shared" si="343"/>
        <v>59.17</v>
      </c>
      <c r="Q3688" s="4" t="str">
        <f t="shared" si="344"/>
        <v>theater</v>
      </c>
      <c r="R3688" s="12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0">
        <f t="shared" si="342"/>
        <v>100</v>
      </c>
      <c r="P3689" s="11">
        <f t="shared" si="343"/>
        <v>200.49</v>
      </c>
      <c r="Q3689" s="4" t="str">
        <f t="shared" si="344"/>
        <v>theater</v>
      </c>
      <c r="R3689" s="12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0">
        <f t="shared" si="342"/>
        <v>109</v>
      </c>
      <c r="P3690" s="11">
        <f t="shared" si="343"/>
        <v>83.97</v>
      </c>
      <c r="Q3690" s="4" t="str">
        <f t="shared" si="344"/>
        <v>theater</v>
      </c>
      <c r="R3690" s="12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0">
        <f t="shared" si="342"/>
        <v>118</v>
      </c>
      <c r="P3691" s="11">
        <f t="shared" si="343"/>
        <v>57.26</v>
      </c>
      <c r="Q3691" s="4" t="str">
        <f t="shared" si="344"/>
        <v>theater</v>
      </c>
      <c r="R3691" s="12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0">
        <f t="shared" si="342"/>
        <v>120</v>
      </c>
      <c r="P3692" s="11">
        <f t="shared" si="343"/>
        <v>58.06</v>
      </c>
      <c r="Q3692" s="4" t="str">
        <f t="shared" si="344"/>
        <v>theater</v>
      </c>
      <c r="R3692" s="1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0">
        <f t="shared" si="342"/>
        <v>128</v>
      </c>
      <c r="P3693" s="11">
        <f t="shared" si="343"/>
        <v>186.8</v>
      </c>
      <c r="Q3693" s="4" t="str">
        <f t="shared" si="344"/>
        <v>theater</v>
      </c>
      <c r="R3693" s="12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0">
        <f t="shared" si="342"/>
        <v>126</v>
      </c>
      <c r="P3694" s="11">
        <f t="shared" si="343"/>
        <v>74.12</v>
      </c>
      <c r="Q3694" s="4" t="str">
        <f t="shared" si="344"/>
        <v>theater</v>
      </c>
      <c r="R3694" s="12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0">
        <f t="shared" si="342"/>
        <v>129</v>
      </c>
      <c r="P3695" s="11">
        <f t="shared" si="343"/>
        <v>30.71</v>
      </c>
      <c r="Q3695" s="4" t="str">
        <f t="shared" si="344"/>
        <v>theater</v>
      </c>
      <c r="R3695" s="12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0">
        <f t="shared" si="342"/>
        <v>107</v>
      </c>
      <c r="P3696" s="11">
        <f t="shared" si="343"/>
        <v>62.67</v>
      </c>
      <c r="Q3696" s="4" t="str">
        <f t="shared" si="344"/>
        <v>theater</v>
      </c>
      <c r="R3696" s="12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0">
        <f t="shared" si="342"/>
        <v>100</v>
      </c>
      <c r="P3697" s="11">
        <f t="shared" si="343"/>
        <v>121.36</v>
      </c>
      <c r="Q3697" s="4" t="str">
        <f t="shared" si="344"/>
        <v>theater</v>
      </c>
      <c r="R3697" s="12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0">
        <f t="shared" si="342"/>
        <v>155</v>
      </c>
      <c r="P3698" s="11">
        <f t="shared" si="343"/>
        <v>39.74</v>
      </c>
      <c r="Q3698" s="4" t="str">
        <f t="shared" si="344"/>
        <v>theater</v>
      </c>
      <c r="R3698" s="12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0">
        <f t="shared" si="342"/>
        <v>108</v>
      </c>
      <c r="P3699" s="11">
        <f t="shared" si="343"/>
        <v>72</v>
      </c>
      <c r="Q3699" s="4" t="str">
        <f t="shared" si="344"/>
        <v>theater</v>
      </c>
      <c r="R3699" s="12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0">
        <f t="shared" si="342"/>
        <v>111</v>
      </c>
      <c r="P3700" s="11">
        <f t="shared" si="343"/>
        <v>40.630000000000003</v>
      </c>
      <c r="Q3700" s="4" t="str">
        <f t="shared" si="344"/>
        <v>theater</v>
      </c>
      <c r="R3700" s="12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0">
        <f t="shared" si="342"/>
        <v>101</v>
      </c>
      <c r="P3701" s="11">
        <f t="shared" si="343"/>
        <v>63</v>
      </c>
      <c r="Q3701" s="4" t="str">
        <f t="shared" si="344"/>
        <v>theater</v>
      </c>
      <c r="R3701" s="12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0">
        <f t="shared" si="342"/>
        <v>121</v>
      </c>
      <c r="P3702" s="11">
        <f t="shared" si="343"/>
        <v>33.67</v>
      </c>
      <c r="Q3702" s="4" t="str">
        <f t="shared" si="344"/>
        <v>theater</v>
      </c>
      <c r="R3702" s="1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0">
        <f t="shared" si="342"/>
        <v>100</v>
      </c>
      <c r="P3703" s="11">
        <f t="shared" si="343"/>
        <v>38.590000000000003</v>
      </c>
      <c r="Q3703" s="4" t="str">
        <f t="shared" si="344"/>
        <v>theater</v>
      </c>
      <c r="R3703" s="12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0">
        <f t="shared" si="342"/>
        <v>109</v>
      </c>
      <c r="P3704" s="11">
        <f t="shared" si="343"/>
        <v>155.94999999999999</v>
      </c>
      <c r="Q3704" s="4" t="str">
        <f t="shared" si="344"/>
        <v>theater</v>
      </c>
      <c r="R3704" s="12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0">
        <f t="shared" si="342"/>
        <v>123</v>
      </c>
      <c r="P3705" s="11">
        <f t="shared" si="343"/>
        <v>43.2</v>
      </c>
      <c r="Q3705" s="4" t="str">
        <f t="shared" si="344"/>
        <v>theater</v>
      </c>
      <c r="R3705" s="12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0">
        <f t="shared" si="342"/>
        <v>136</v>
      </c>
      <c r="P3706" s="11">
        <f t="shared" si="343"/>
        <v>15.15</v>
      </c>
      <c r="Q3706" s="4" t="str">
        <f t="shared" si="344"/>
        <v>theater</v>
      </c>
      <c r="R3706" s="12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0">
        <f t="shared" si="342"/>
        <v>103</v>
      </c>
      <c r="P3707" s="11">
        <f t="shared" si="343"/>
        <v>83.57</v>
      </c>
      <c r="Q3707" s="4" t="str">
        <f t="shared" si="344"/>
        <v>theater</v>
      </c>
      <c r="R3707" s="12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0">
        <f t="shared" si="342"/>
        <v>121</v>
      </c>
      <c r="P3708" s="11">
        <f t="shared" si="343"/>
        <v>140</v>
      </c>
      <c r="Q3708" s="4" t="str">
        <f t="shared" si="344"/>
        <v>theater</v>
      </c>
      <c r="R3708" s="12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0">
        <f t="shared" si="342"/>
        <v>186</v>
      </c>
      <c r="P3709" s="11">
        <f t="shared" si="343"/>
        <v>80.87</v>
      </c>
      <c r="Q3709" s="4" t="str">
        <f t="shared" si="344"/>
        <v>theater</v>
      </c>
      <c r="R3709" s="12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0">
        <f t="shared" si="342"/>
        <v>300</v>
      </c>
      <c r="P3710" s="11">
        <f t="shared" si="343"/>
        <v>53.85</v>
      </c>
      <c r="Q3710" s="4" t="str">
        <f t="shared" si="344"/>
        <v>theater</v>
      </c>
      <c r="R3710" s="12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0">
        <f t="shared" si="342"/>
        <v>108</v>
      </c>
      <c r="P3711" s="11">
        <f t="shared" si="343"/>
        <v>30.93</v>
      </c>
      <c r="Q3711" s="4" t="str">
        <f t="shared" si="344"/>
        <v>theater</v>
      </c>
      <c r="R3711" s="12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0">
        <f t="shared" si="342"/>
        <v>141</v>
      </c>
      <c r="P3712" s="11">
        <f t="shared" si="343"/>
        <v>67.959999999999994</v>
      </c>
      <c r="Q3712" s="4" t="str">
        <f t="shared" si="344"/>
        <v>theater</v>
      </c>
      <c r="R3712" s="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0">
        <f t="shared" si="342"/>
        <v>114</v>
      </c>
      <c r="P3713" s="11">
        <f t="shared" si="343"/>
        <v>27.14</v>
      </c>
      <c r="Q3713" s="4" t="str">
        <f t="shared" si="344"/>
        <v>theater</v>
      </c>
      <c r="R3713" s="12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0">
        <f t="shared" ref="O3714:O3777" si="348">ROUND((E3714/D3714)*100,0)</f>
        <v>154</v>
      </c>
      <c r="P3714" s="11">
        <f t="shared" si="343"/>
        <v>110.87</v>
      </c>
      <c r="Q3714" s="4" t="str">
        <f t="shared" si="344"/>
        <v>theater</v>
      </c>
      <c r="R3714" s="12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0">
        <f t="shared" si="348"/>
        <v>102</v>
      </c>
      <c r="P3715" s="11">
        <f t="shared" ref="P3715:P3778" si="349">IFERROR(ROUND((E3715/L3715),2),0)</f>
        <v>106.84</v>
      </c>
      <c r="Q3715" s="4" t="str">
        <f t="shared" ref="Q3715:Q3778" si="350">MID(N3715,1,FIND("/",N3715,1)-1)</f>
        <v>theater</v>
      </c>
      <c r="R3715" s="12" t="str">
        <f t="shared" ref="R3715:R3778" si="351">RIGHT(N3715,(LEN(N3715)-FIND("/",N3715,1)))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0">
        <f t="shared" si="348"/>
        <v>102</v>
      </c>
      <c r="P3716" s="11">
        <f t="shared" si="349"/>
        <v>105.52</v>
      </c>
      <c r="Q3716" s="4" t="str">
        <f t="shared" si="350"/>
        <v>theater</v>
      </c>
      <c r="R3716" s="12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0">
        <f t="shared" si="348"/>
        <v>103</v>
      </c>
      <c r="P3717" s="11">
        <f t="shared" si="349"/>
        <v>132.96</v>
      </c>
      <c r="Q3717" s="4" t="str">
        <f t="shared" si="350"/>
        <v>theater</v>
      </c>
      <c r="R3717" s="12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0">
        <f t="shared" si="348"/>
        <v>156</v>
      </c>
      <c r="P3718" s="11">
        <f t="shared" si="349"/>
        <v>51.92</v>
      </c>
      <c r="Q3718" s="4" t="str">
        <f t="shared" si="350"/>
        <v>theater</v>
      </c>
      <c r="R3718" s="12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0">
        <f t="shared" si="348"/>
        <v>101</v>
      </c>
      <c r="P3719" s="11">
        <f t="shared" si="349"/>
        <v>310</v>
      </c>
      <c r="Q3719" s="4" t="str">
        <f t="shared" si="350"/>
        <v>theater</v>
      </c>
      <c r="R3719" s="12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0">
        <f t="shared" si="348"/>
        <v>239</v>
      </c>
      <c r="P3720" s="11">
        <f t="shared" si="349"/>
        <v>26.02</v>
      </c>
      <c r="Q3720" s="4" t="str">
        <f t="shared" si="350"/>
        <v>theater</v>
      </c>
      <c r="R3720" s="12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0">
        <f t="shared" si="348"/>
        <v>210</v>
      </c>
      <c r="P3721" s="11">
        <f t="shared" si="349"/>
        <v>105</v>
      </c>
      <c r="Q3721" s="4" t="str">
        <f t="shared" si="350"/>
        <v>theater</v>
      </c>
      <c r="R3721" s="12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0">
        <f t="shared" si="348"/>
        <v>105</v>
      </c>
      <c r="P3722" s="11">
        <f t="shared" si="349"/>
        <v>86.23</v>
      </c>
      <c r="Q3722" s="4" t="str">
        <f t="shared" si="350"/>
        <v>theater</v>
      </c>
      <c r="R3722" s="1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0">
        <f t="shared" si="348"/>
        <v>101</v>
      </c>
      <c r="P3723" s="11">
        <f t="shared" si="349"/>
        <v>114.55</v>
      </c>
      <c r="Q3723" s="4" t="str">
        <f t="shared" si="350"/>
        <v>theater</v>
      </c>
      <c r="R3723" s="12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0">
        <f t="shared" si="348"/>
        <v>111</v>
      </c>
      <c r="P3724" s="11">
        <f t="shared" si="349"/>
        <v>47.66</v>
      </c>
      <c r="Q3724" s="4" t="str">
        <f t="shared" si="350"/>
        <v>theater</v>
      </c>
      <c r="R3724" s="12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0">
        <f t="shared" si="348"/>
        <v>102</v>
      </c>
      <c r="P3725" s="11">
        <f t="shared" si="349"/>
        <v>72.89</v>
      </c>
      <c r="Q3725" s="4" t="str">
        <f t="shared" si="350"/>
        <v>theater</v>
      </c>
      <c r="R3725" s="12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0">
        <f t="shared" si="348"/>
        <v>103</v>
      </c>
      <c r="P3726" s="11">
        <f t="shared" si="349"/>
        <v>49.55</v>
      </c>
      <c r="Q3726" s="4" t="str">
        <f t="shared" si="350"/>
        <v>theater</v>
      </c>
      <c r="R3726" s="12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0">
        <f t="shared" si="348"/>
        <v>127</v>
      </c>
      <c r="P3727" s="11">
        <f t="shared" si="349"/>
        <v>25.4</v>
      </c>
      <c r="Q3727" s="4" t="str">
        <f t="shared" si="350"/>
        <v>theater</v>
      </c>
      <c r="R3727" s="12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0">
        <f t="shared" si="348"/>
        <v>339</v>
      </c>
      <c r="P3728" s="11">
        <f t="shared" si="349"/>
        <v>62.59</v>
      </c>
      <c r="Q3728" s="4" t="str">
        <f t="shared" si="350"/>
        <v>theater</v>
      </c>
      <c r="R3728" s="12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0">
        <f t="shared" si="348"/>
        <v>101</v>
      </c>
      <c r="P3729" s="11">
        <f t="shared" si="349"/>
        <v>61.06</v>
      </c>
      <c r="Q3729" s="4" t="str">
        <f t="shared" si="350"/>
        <v>theater</v>
      </c>
      <c r="R3729" s="12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0">
        <f t="shared" si="348"/>
        <v>9</v>
      </c>
      <c r="P3730" s="11">
        <f t="shared" si="349"/>
        <v>60.06</v>
      </c>
      <c r="Q3730" s="4" t="str">
        <f t="shared" si="350"/>
        <v>theater</v>
      </c>
      <c r="R3730" s="12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0">
        <f t="shared" si="348"/>
        <v>7</v>
      </c>
      <c r="P3731" s="11">
        <f t="shared" si="349"/>
        <v>72.400000000000006</v>
      </c>
      <c r="Q3731" s="4" t="str">
        <f t="shared" si="350"/>
        <v>theater</v>
      </c>
      <c r="R3731" s="12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0">
        <f t="shared" si="348"/>
        <v>10</v>
      </c>
      <c r="P3732" s="11">
        <f t="shared" si="349"/>
        <v>100</v>
      </c>
      <c r="Q3732" s="4" t="str">
        <f t="shared" si="350"/>
        <v>theater</v>
      </c>
      <c r="R3732" s="1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0">
        <f t="shared" si="348"/>
        <v>11</v>
      </c>
      <c r="P3733" s="11">
        <f t="shared" si="349"/>
        <v>51.67</v>
      </c>
      <c r="Q3733" s="4" t="str">
        <f t="shared" si="350"/>
        <v>theater</v>
      </c>
      <c r="R3733" s="12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0">
        <f t="shared" si="348"/>
        <v>15</v>
      </c>
      <c r="P3734" s="11">
        <f t="shared" si="349"/>
        <v>32.75</v>
      </c>
      <c r="Q3734" s="4" t="str">
        <f t="shared" si="350"/>
        <v>theater</v>
      </c>
      <c r="R3734" s="12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0">
        <f t="shared" si="348"/>
        <v>0</v>
      </c>
      <c r="P3735" s="11">
        <f t="shared" si="349"/>
        <v>0</v>
      </c>
      <c r="Q3735" s="4" t="str">
        <f t="shared" si="350"/>
        <v>theater</v>
      </c>
      <c r="R3735" s="12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0">
        <f t="shared" si="348"/>
        <v>28</v>
      </c>
      <c r="P3736" s="11">
        <f t="shared" si="349"/>
        <v>61</v>
      </c>
      <c r="Q3736" s="4" t="str">
        <f t="shared" si="350"/>
        <v>theater</v>
      </c>
      <c r="R3736" s="12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0">
        <f t="shared" si="348"/>
        <v>13</v>
      </c>
      <c r="P3737" s="11">
        <f t="shared" si="349"/>
        <v>10</v>
      </c>
      <c r="Q3737" s="4" t="str">
        <f t="shared" si="350"/>
        <v>theater</v>
      </c>
      <c r="R3737" s="12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0">
        <f t="shared" si="348"/>
        <v>1</v>
      </c>
      <c r="P3738" s="11">
        <f t="shared" si="349"/>
        <v>10</v>
      </c>
      <c r="Q3738" s="4" t="str">
        <f t="shared" si="350"/>
        <v>theater</v>
      </c>
      <c r="R3738" s="12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0">
        <f t="shared" si="348"/>
        <v>21</v>
      </c>
      <c r="P3739" s="11">
        <f t="shared" si="349"/>
        <v>37.5</v>
      </c>
      <c r="Q3739" s="4" t="str">
        <f t="shared" si="350"/>
        <v>theater</v>
      </c>
      <c r="R3739" s="12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0">
        <f t="shared" si="348"/>
        <v>18</v>
      </c>
      <c r="P3740" s="11">
        <f t="shared" si="349"/>
        <v>45</v>
      </c>
      <c r="Q3740" s="4" t="str">
        <f t="shared" si="350"/>
        <v>theater</v>
      </c>
      <c r="R3740" s="12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0">
        <f t="shared" si="348"/>
        <v>20</v>
      </c>
      <c r="P3741" s="11">
        <f t="shared" si="349"/>
        <v>100.63</v>
      </c>
      <c r="Q3741" s="4" t="str">
        <f t="shared" si="350"/>
        <v>theater</v>
      </c>
      <c r="R3741" s="12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0">
        <f t="shared" si="348"/>
        <v>18</v>
      </c>
      <c r="P3742" s="11">
        <f t="shared" si="349"/>
        <v>25.57</v>
      </c>
      <c r="Q3742" s="4" t="str">
        <f t="shared" si="350"/>
        <v>theater</v>
      </c>
      <c r="R3742" s="1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0">
        <f t="shared" si="348"/>
        <v>0</v>
      </c>
      <c r="P3743" s="11">
        <f t="shared" si="349"/>
        <v>0</v>
      </c>
      <c r="Q3743" s="4" t="str">
        <f t="shared" si="350"/>
        <v>theater</v>
      </c>
      <c r="R3743" s="12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0">
        <f t="shared" si="348"/>
        <v>2</v>
      </c>
      <c r="P3744" s="11">
        <f t="shared" si="349"/>
        <v>25</v>
      </c>
      <c r="Q3744" s="4" t="str">
        <f t="shared" si="350"/>
        <v>theater</v>
      </c>
      <c r="R3744" s="12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0">
        <f t="shared" si="348"/>
        <v>0</v>
      </c>
      <c r="P3745" s="11">
        <f t="shared" si="349"/>
        <v>0</v>
      </c>
      <c r="Q3745" s="4" t="str">
        <f t="shared" si="350"/>
        <v>theater</v>
      </c>
      <c r="R3745" s="12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0">
        <f t="shared" si="348"/>
        <v>0</v>
      </c>
      <c r="P3746" s="11">
        <f t="shared" si="349"/>
        <v>0</v>
      </c>
      <c r="Q3746" s="4" t="str">
        <f t="shared" si="350"/>
        <v>theater</v>
      </c>
      <c r="R3746" s="12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0">
        <f t="shared" si="348"/>
        <v>10</v>
      </c>
      <c r="P3747" s="11">
        <f t="shared" si="349"/>
        <v>10</v>
      </c>
      <c r="Q3747" s="4" t="str">
        <f t="shared" si="350"/>
        <v>theater</v>
      </c>
      <c r="R3747" s="12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0">
        <f t="shared" si="348"/>
        <v>2</v>
      </c>
      <c r="P3748" s="11">
        <f t="shared" si="349"/>
        <v>202</v>
      </c>
      <c r="Q3748" s="4" t="str">
        <f t="shared" si="350"/>
        <v>theater</v>
      </c>
      <c r="R3748" s="12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0">
        <f t="shared" si="348"/>
        <v>1</v>
      </c>
      <c r="P3749" s="11">
        <f t="shared" si="349"/>
        <v>25</v>
      </c>
      <c r="Q3749" s="4" t="str">
        <f t="shared" si="350"/>
        <v>theater</v>
      </c>
      <c r="R3749" s="12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0">
        <f t="shared" si="348"/>
        <v>104</v>
      </c>
      <c r="P3750" s="11">
        <f t="shared" si="349"/>
        <v>99.54</v>
      </c>
      <c r="Q3750" s="4" t="str">
        <f t="shared" si="350"/>
        <v>theater</v>
      </c>
      <c r="R3750" s="12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0">
        <f t="shared" si="348"/>
        <v>105</v>
      </c>
      <c r="P3751" s="11">
        <f t="shared" si="349"/>
        <v>75</v>
      </c>
      <c r="Q3751" s="4" t="str">
        <f t="shared" si="350"/>
        <v>theater</v>
      </c>
      <c r="R3751" s="12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0">
        <f t="shared" si="348"/>
        <v>100</v>
      </c>
      <c r="P3752" s="11">
        <f t="shared" si="349"/>
        <v>215.25</v>
      </c>
      <c r="Q3752" s="4" t="str">
        <f t="shared" si="350"/>
        <v>theater</v>
      </c>
      <c r="R3752" s="1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0">
        <f t="shared" si="348"/>
        <v>133</v>
      </c>
      <c r="P3753" s="11">
        <f t="shared" si="349"/>
        <v>120.55</v>
      </c>
      <c r="Q3753" s="4" t="str">
        <f t="shared" si="350"/>
        <v>theater</v>
      </c>
      <c r="R3753" s="12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0">
        <f t="shared" si="348"/>
        <v>113</v>
      </c>
      <c r="P3754" s="11">
        <f t="shared" si="349"/>
        <v>37.67</v>
      </c>
      <c r="Q3754" s="4" t="str">
        <f t="shared" si="350"/>
        <v>theater</v>
      </c>
      <c r="R3754" s="12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0">
        <f t="shared" si="348"/>
        <v>103</v>
      </c>
      <c r="P3755" s="11">
        <f t="shared" si="349"/>
        <v>172.23</v>
      </c>
      <c r="Q3755" s="4" t="str">
        <f t="shared" si="350"/>
        <v>theater</v>
      </c>
      <c r="R3755" s="12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0">
        <f t="shared" si="348"/>
        <v>120</v>
      </c>
      <c r="P3756" s="11">
        <f t="shared" si="349"/>
        <v>111.11</v>
      </c>
      <c r="Q3756" s="4" t="str">
        <f t="shared" si="350"/>
        <v>theater</v>
      </c>
      <c r="R3756" s="12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0">
        <f t="shared" si="348"/>
        <v>130</v>
      </c>
      <c r="P3757" s="11">
        <f t="shared" si="349"/>
        <v>25.46</v>
      </c>
      <c r="Q3757" s="4" t="str">
        <f t="shared" si="350"/>
        <v>theater</v>
      </c>
      <c r="R3757" s="12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0">
        <f t="shared" si="348"/>
        <v>101</v>
      </c>
      <c r="P3758" s="11">
        <f t="shared" si="349"/>
        <v>267.64999999999998</v>
      </c>
      <c r="Q3758" s="4" t="str">
        <f t="shared" si="350"/>
        <v>theater</v>
      </c>
      <c r="R3758" s="12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0">
        <f t="shared" si="348"/>
        <v>109</v>
      </c>
      <c r="P3759" s="11">
        <f t="shared" si="349"/>
        <v>75.959999999999994</v>
      </c>
      <c r="Q3759" s="4" t="str">
        <f t="shared" si="350"/>
        <v>theater</v>
      </c>
      <c r="R3759" s="12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0">
        <f t="shared" si="348"/>
        <v>102</v>
      </c>
      <c r="P3760" s="11">
        <f t="shared" si="349"/>
        <v>59.04</v>
      </c>
      <c r="Q3760" s="4" t="str">
        <f t="shared" si="350"/>
        <v>theater</v>
      </c>
      <c r="R3760" s="12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0">
        <f t="shared" si="348"/>
        <v>110</v>
      </c>
      <c r="P3761" s="11">
        <f t="shared" si="349"/>
        <v>50.11</v>
      </c>
      <c r="Q3761" s="4" t="str">
        <f t="shared" si="350"/>
        <v>theater</v>
      </c>
      <c r="R3761" s="12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0">
        <f t="shared" si="348"/>
        <v>101</v>
      </c>
      <c r="P3762" s="11">
        <f t="shared" si="349"/>
        <v>55.5</v>
      </c>
      <c r="Q3762" s="4" t="str">
        <f t="shared" si="350"/>
        <v>theater</v>
      </c>
      <c r="R3762" s="1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0">
        <f t="shared" si="348"/>
        <v>100</v>
      </c>
      <c r="P3763" s="11">
        <f t="shared" si="349"/>
        <v>166.67</v>
      </c>
      <c r="Q3763" s="4" t="str">
        <f t="shared" si="350"/>
        <v>theater</v>
      </c>
      <c r="R3763" s="12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0">
        <f t="shared" si="348"/>
        <v>106</v>
      </c>
      <c r="P3764" s="11">
        <f t="shared" si="349"/>
        <v>47.43</v>
      </c>
      <c r="Q3764" s="4" t="str">
        <f t="shared" si="350"/>
        <v>theater</v>
      </c>
      <c r="R3764" s="12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0">
        <f t="shared" si="348"/>
        <v>100</v>
      </c>
      <c r="P3765" s="11">
        <f t="shared" si="349"/>
        <v>64.94</v>
      </c>
      <c r="Q3765" s="4" t="str">
        <f t="shared" si="350"/>
        <v>theater</v>
      </c>
      <c r="R3765" s="12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0">
        <f t="shared" si="348"/>
        <v>100</v>
      </c>
      <c r="P3766" s="11">
        <f t="shared" si="349"/>
        <v>55.56</v>
      </c>
      <c r="Q3766" s="4" t="str">
        <f t="shared" si="350"/>
        <v>theater</v>
      </c>
      <c r="R3766" s="12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0">
        <f t="shared" si="348"/>
        <v>113</v>
      </c>
      <c r="P3767" s="11">
        <f t="shared" si="349"/>
        <v>74.22</v>
      </c>
      <c r="Q3767" s="4" t="str">
        <f t="shared" si="350"/>
        <v>theater</v>
      </c>
      <c r="R3767" s="12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0">
        <f t="shared" si="348"/>
        <v>103</v>
      </c>
      <c r="P3768" s="11">
        <f t="shared" si="349"/>
        <v>106.93</v>
      </c>
      <c r="Q3768" s="4" t="str">
        <f t="shared" si="350"/>
        <v>theater</v>
      </c>
      <c r="R3768" s="12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0">
        <f t="shared" si="348"/>
        <v>117</v>
      </c>
      <c r="P3769" s="11">
        <f t="shared" si="349"/>
        <v>41.7</v>
      </c>
      <c r="Q3769" s="4" t="str">
        <f t="shared" si="350"/>
        <v>theater</v>
      </c>
      <c r="R3769" s="12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0">
        <f t="shared" si="348"/>
        <v>108</v>
      </c>
      <c r="P3770" s="11">
        <f t="shared" si="349"/>
        <v>74.239999999999995</v>
      </c>
      <c r="Q3770" s="4" t="str">
        <f t="shared" si="350"/>
        <v>theater</v>
      </c>
      <c r="R3770" s="12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0">
        <f t="shared" si="348"/>
        <v>100</v>
      </c>
      <c r="P3771" s="11">
        <f t="shared" si="349"/>
        <v>73.33</v>
      </c>
      <c r="Q3771" s="4" t="str">
        <f t="shared" si="350"/>
        <v>theater</v>
      </c>
      <c r="R3771" s="12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0">
        <f t="shared" si="348"/>
        <v>100</v>
      </c>
      <c r="P3772" s="11">
        <f t="shared" si="349"/>
        <v>100</v>
      </c>
      <c r="Q3772" s="4" t="str">
        <f t="shared" si="350"/>
        <v>theater</v>
      </c>
      <c r="R3772" s="1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0">
        <f t="shared" si="348"/>
        <v>146</v>
      </c>
      <c r="P3773" s="11">
        <f t="shared" si="349"/>
        <v>38.42</v>
      </c>
      <c r="Q3773" s="4" t="str">
        <f t="shared" si="350"/>
        <v>theater</v>
      </c>
      <c r="R3773" s="12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0">
        <f t="shared" si="348"/>
        <v>110</v>
      </c>
      <c r="P3774" s="11">
        <f t="shared" si="349"/>
        <v>166.97</v>
      </c>
      <c r="Q3774" s="4" t="str">
        <f t="shared" si="350"/>
        <v>theater</v>
      </c>
      <c r="R3774" s="12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0">
        <f t="shared" si="348"/>
        <v>108</v>
      </c>
      <c r="P3775" s="11">
        <f t="shared" si="349"/>
        <v>94.91</v>
      </c>
      <c r="Q3775" s="4" t="str">
        <f t="shared" si="350"/>
        <v>theater</v>
      </c>
      <c r="R3775" s="12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0">
        <f t="shared" si="348"/>
        <v>100</v>
      </c>
      <c r="P3776" s="11">
        <f t="shared" si="349"/>
        <v>100</v>
      </c>
      <c r="Q3776" s="4" t="str">
        <f t="shared" si="350"/>
        <v>theater</v>
      </c>
      <c r="R3776" s="12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0">
        <f t="shared" si="348"/>
        <v>100</v>
      </c>
      <c r="P3777" s="11">
        <f t="shared" si="349"/>
        <v>143.21</v>
      </c>
      <c r="Q3777" s="4" t="str">
        <f t="shared" si="350"/>
        <v>theater</v>
      </c>
      <c r="R3777" s="12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0">
        <f t="shared" ref="O3778:O3841" si="354">ROUND((E3778/D3778)*100,0)</f>
        <v>107</v>
      </c>
      <c r="P3778" s="11">
        <f t="shared" si="349"/>
        <v>90.82</v>
      </c>
      <c r="Q3778" s="4" t="str">
        <f t="shared" si="350"/>
        <v>theater</v>
      </c>
      <c r="R3778" s="12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0">
        <f t="shared" si="354"/>
        <v>143</v>
      </c>
      <c r="P3779" s="11">
        <f t="shared" ref="P3779:P3842" si="355">IFERROR(ROUND((E3779/L3779),2),0)</f>
        <v>48.54</v>
      </c>
      <c r="Q3779" s="4" t="str">
        <f t="shared" ref="Q3779:Q3842" si="356">MID(N3779,1,FIND("/",N3779,1)-1)</f>
        <v>theater</v>
      </c>
      <c r="R3779" s="12" t="str">
        <f t="shared" ref="R3779:R3842" si="357">RIGHT(N3779,(LEN(N3779)-FIND("/",N3779,1)))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0">
        <f t="shared" si="354"/>
        <v>105</v>
      </c>
      <c r="P3780" s="11">
        <f t="shared" si="355"/>
        <v>70.03</v>
      </c>
      <c r="Q3780" s="4" t="str">
        <f t="shared" si="356"/>
        <v>theater</v>
      </c>
      <c r="R3780" s="12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0">
        <f t="shared" si="354"/>
        <v>104</v>
      </c>
      <c r="P3781" s="11">
        <f t="shared" si="355"/>
        <v>135.63</v>
      </c>
      <c r="Q3781" s="4" t="str">
        <f t="shared" si="356"/>
        <v>theater</v>
      </c>
      <c r="R3781" s="12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0">
        <f t="shared" si="354"/>
        <v>120</v>
      </c>
      <c r="P3782" s="11">
        <f t="shared" si="355"/>
        <v>100</v>
      </c>
      <c r="Q3782" s="4" t="str">
        <f t="shared" si="356"/>
        <v>theater</v>
      </c>
      <c r="R3782" s="1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0">
        <f t="shared" si="354"/>
        <v>110</v>
      </c>
      <c r="P3783" s="11">
        <f t="shared" si="355"/>
        <v>94.9</v>
      </c>
      <c r="Q3783" s="4" t="str">
        <f t="shared" si="356"/>
        <v>theater</v>
      </c>
      <c r="R3783" s="12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0">
        <f t="shared" si="354"/>
        <v>102</v>
      </c>
      <c r="P3784" s="11">
        <f t="shared" si="355"/>
        <v>75.37</v>
      </c>
      <c r="Q3784" s="4" t="str">
        <f t="shared" si="356"/>
        <v>theater</v>
      </c>
      <c r="R3784" s="12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0">
        <f t="shared" si="354"/>
        <v>129</v>
      </c>
      <c r="P3785" s="11">
        <f t="shared" si="355"/>
        <v>64.459999999999994</v>
      </c>
      <c r="Q3785" s="4" t="str">
        <f t="shared" si="356"/>
        <v>theater</v>
      </c>
      <c r="R3785" s="12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0">
        <f t="shared" si="354"/>
        <v>115</v>
      </c>
      <c r="P3786" s="11">
        <f t="shared" si="355"/>
        <v>115</v>
      </c>
      <c r="Q3786" s="4" t="str">
        <f t="shared" si="356"/>
        <v>theater</v>
      </c>
      <c r="R3786" s="12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0">
        <f t="shared" si="354"/>
        <v>151</v>
      </c>
      <c r="P3787" s="11">
        <f t="shared" si="355"/>
        <v>100.5</v>
      </c>
      <c r="Q3787" s="4" t="str">
        <f t="shared" si="356"/>
        <v>theater</v>
      </c>
      <c r="R3787" s="12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0">
        <f t="shared" si="354"/>
        <v>111</v>
      </c>
      <c r="P3788" s="11">
        <f t="shared" si="355"/>
        <v>93.77</v>
      </c>
      <c r="Q3788" s="4" t="str">
        <f t="shared" si="356"/>
        <v>theater</v>
      </c>
      <c r="R3788" s="12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0">
        <f t="shared" si="354"/>
        <v>100</v>
      </c>
      <c r="P3789" s="11">
        <f t="shared" si="355"/>
        <v>35.1</v>
      </c>
      <c r="Q3789" s="4" t="str">
        <f t="shared" si="356"/>
        <v>theater</v>
      </c>
      <c r="R3789" s="12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0">
        <f t="shared" si="354"/>
        <v>1</v>
      </c>
      <c r="P3790" s="11">
        <f t="shared" si="355"/>
        <v>500</v>
      </c>
      <c r="Q3790" s="4" t="str">
        <f t="shared" si="356"/>
        <v>theater</v>
      </c>
      <c r="R3790" s="12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0">
        <f t="shared" si="354"/>
        <v>3</v>
      </c>
      <c r="P3791" s="11">
        <f t="shared" si="355"/>
        <v>29</v>
      </c>
      <c r="Q3791" s="4" t="str">
        <f t="shared" si="356"/>
        <v>theater</v>
      </c>
      <c r="R3791" s="12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0">
        <f t="shared" si="354"/>
        <v>0</v>
      </c>
      <c r="P3792" s="11">
        <f t="shared" si="355"/>
        <v>0</v>
      </c>
      <c r="Q3792" s="4" t="str">
        <f t="shared" si="356"/>
        <v>theater</v>
      </c>
      <c r="R3792" s="1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0">
        <f t="shared" si="354"/>
        <v>0</v>
      </c>
      <c r="P3793" s="11">
        <f t="shared" si="355"/>
        <v>0</v>
      </c>
      <c r="Q3793" s="4" t="str">
        <f t="shared" si="356"/>
        <v>theater</v>
      </c>
      <c r="R3793" s="12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0">
        <f t="shared" si="354"/>
        <v>0</v>
      </c>
      <c r="P3794" s="11">
        <f t="shared" si="355"/>
        <v>17.5</v>
      </c>
      <c r="Q3794" s="4" t="str">
        <f t="shared" si="356"/>
        <v>theater</v>
      </c>
      <c r="R3794" s="12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0">
        <f t="shared" si="354"/>
        <v>60</v>
      </c>
      <c r="P3795" s="11">
        <f t="shared" si="355"/>
        <v>174</v>
      </c>
      <c r="Q3795" s="4" t="str">
        <f t="shared" si="356"/>
        <v>theater</v>
      </c>
      <c r="R3795" s="12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0">
        <f t="shared" si="354"/>
        <v>1</v>
      </c>
      <c r="P3796" s="11">
        <f t="shared" si="355"/>
        <v>50</v>
      </c>
      <c r="Q3796" s="4" t="str">
        <f t="shared" si="356"/>
        <v>theater</v>
      </c>
      <c r="R3796" s="12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0">
        <f t="shared" si="354"/>
        <v>2</v>
      </c>
      <c r="P3797" s="11">
        <f t="shared" si="355"/>
        <v>5</v>
      </c>
      <c r="Q3797" s="4" t="str">
        <f t="shared" si="356"/>
        <v>theater</v>
      </c>
      <c r="R3797" s="12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0">
        <f t="shared" si="354"/>
        <v>0</v>
      </c>
      <c r="P3798" s="11">
        <f t="shared" si="355"/>
        <v>1</v>
      </c>
      <c r="Q3798" s="4" t="str">
        <f t="shared" si="356"/>
        <v>theater</v>
      </c>
      <c r="R3798" s="12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0">
        <f t="shared" si="354"/>
        <v>90</v>
      </c>
      <c r="P3799" s="11">
        <f t="shared" si="355"/>
        <v>145.41</v>
      </c>
      <c r="Q3799" s="4" t="str">
        <f t="shared" si="356"/>
        <v>theater</v>
      </c>
      <c r="R3799" s="12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0">
        <f t="shared" si="354"/>
        <v>1</v>
      </c>
      <c r="P3800" s="11">
        <f t="shared" si="355"/>
        <v>205</v>
      </c>
      <c r="Q3800" s="4" t="str">
        <f t="shared" si="356"/>
        <v>theater</v>
      </c>
      <c r="R3800" s="12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0">
        <f t="shared" si="354"/>
        <v>4</v>
      </c>
      <c r="P3801" s="11">
        <f t="shared" si="355"/>
        <v>100.5</v>
      </c>
      <c r="Q3801" s="4" t="str">
        <f t="shared" si="356"/>
        <v>theater</v>
      </c>
      <c r="R3801" s="12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0">
        <f t="shared" si="354"/>
        <v>4</v>
      </c>
      <c r="P3802" s="11">
        <f t="shared" si="355"/>
        <v>55.06</v>
      </c>
      <c r="Q3802" s="4" t="str">
        <f t="shared" si="356"/>
        <v>theater</v>
      </c>
      <c r="R3802" s="1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0">
        <f t="shared" si="354"/>
        <v>9</v>
      </c>
      <c r="P3803" s="11">
        <f t="shared" si="355"/>
        <v>47.33</v>
      </c>
      <c r="Q3803" s="4" t="str">
        <f t="shared" si="356"/>
        <v>theater</v>
      </c>
      <c r="R3803" s="12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0">
        <f t="shared" si="354"/>
        <v>0</v>
      </c>
      <c r="P3804" s="11">
        <f t="shared" si="355"/>
        <v>0</v>
      </c>
      <c r="Q3804" s="4" t="str">
        <f t="shared" si="356"/>
        <v>theater</v>
      </c>
      <c r="R3804" s="12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0">
        <f t="shared" si="354"/>
        <v>20</v>
      </c>
      <c r="P3805" s="11">
        <f t="shared" si="355"/>
        <v>58.95</v>
      </c>
      <c r="Q3805" s="4" t="str">
        <f t="shared" si="356"/>
        <v>theater</v>
      </c>
      <c r="R3805" s="12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0">
        <f t="shared" si="354"/>
        <v>0</v>
      </c>
      <c r="P3806" s="11">
        <f t="shared" si="355"/>
        <v>0</v>
      </c>
      <c r="Q3806" s="4" t="str">
        <f t="shared" si="356"/>
        <v>theater</v>
      </c>
      <c r="R3806" s="12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0">
        <f t="shared" si="354"/>
        <v>0</v>
      </c>
      <c r="P3807" s="11">
        <f t="shared" si="355"/>
        <v>1.5</v>
      </c>
      <c r="Q3807" s="4" t="str">
        <f t="shared" si="356"/>
        <v>theater</v>
      </c>
      <c r="R3807" s="12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0">
        <f t="shared" si="354"/>
        <v>0</v>
      </c>
      <c r="P3808" s="11">
        <f t="shared" si="355"/>
        <v>5</v>
      </c>
      <c r="Q3808" s="4" t="str">
        <f t="shared" si="356"/>
        <v>theater</v>
      </c>
      <c r="R3808" s="12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0">
        <f t="shared" si="354"/>
        <v>30</v>
      </c>
      <c r="P3809" s="11">
        <f t="shared" si="355"/>
        <v>50.56</v>
      </c>
      <c r="Q3809" s="4" t="str">
        <f t="shared" si="356"/>
        <v>theater</v>
      </c>
      <c r="R3809" s="12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0">
        <f t="shared" si="354"/>
        <v>100</v>
      </c>
      <c r="P3810" s="11">
        <f t="shared" si="355"/>
        <v>41.67</v>
      </c>
      <c r="Q3810" s="4" t="str">
        <f t="shared" si="356"/>
        <v>theater</v>
      </c>
      <c r="R3810" s="12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0">
        <f t="shared" si="354"/>
        <v>101</v>
      </c>
      <c r="P3811" s="11">
        <f t="shared" si="355"/>
        <v>53.29</v>
      </c>
      <c r="Q3811" s="4" t="str">
        <f t="shared" si="356"/>
        <v>theater</v>
      </c>
      <c r="R3811" s="12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0">
        <f t="shared" si="354"/>
        <v>122</v>
      </c>
      <c r="P3812" s="11">
        <f t="shared" si="355"/>
        <v>70.23</v>
      </c>
      <c r="Q3812" s="4" t="str">
        <f t="shared" si="356"/>
        <v>theater</v>
      </c>
      <c r="R3812" s="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0">
        <f t="shared" si="354"/>
        <v>330</v>
      </c>
      <c r="P3813" s="11">
        <f t="shared" si="355"/>
        <v>43.42</v>
      </c>
      <c r="Q3813" s="4" t="str">
        <f t="shared" si="356"/>
        <v>theater</v>
      </c>
      <c r="R3813" s="12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0">
        <f t="shared" si="354"/>
        <v>110</v>
      </c>
      <c r="P3814" s="11">
        <f t="shared" si="355"/>
        <v>199.18</v>
      </c>
      <c r="Q3814" s="4" t="str">
        <f t="shared" si="356"/>
        <v>theater</v>
      </c>
      <c r="R3814" s="12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0">
        <f t="shared" si="354"/>
        <v>101</v>
      </c>
      <c r="P3815" s="11">
        <f t="shared" si="355"/>
        <v>78.52</v>
      </c>
      <c r="Q3815" s="4" t="str">
        <f t="shared" si="356"/>
        <v>theater</v>
      </c>
      <c r="R3815" s="12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0">
        <f t="shared" si="354"/>
        <v>140</v>
      </c>
      <c r="P3816" s="11">
        <f t="shared" si="355"/>
        <v>61.82</v>
      </c>
      <c r="Q3816" s="4" t="str">
        <f t="shared" si="356"/>
        <v>theater</v>
      </c>
      <c r="R3816" s="12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0">
        <f t="shared" si="354"/>
        <v>100</v>
      </c>
      <c r="P3817" s="11">
        <f t="shared" si="355"/>
        <v>50</v>
      </c>
      <c r="Q3817" s="4" t="str">
        <f t="shared" si="356"/>
        <v>theater</v>
      </c>
      <c r="R3817" s="12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0">
        <f t="shared" si="354"/>
        <v>119</v>
      </c>
      <c r="P3818" s="11">
        <f t="shared" si="355"/>
        <v>48.34</v>
      </c>
      <c r="Q3818" s="4" t="str">
        <f t="shared" si="356"/>
        <v>theater</v>
      </c>
      <c r="R3818" s="12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0">
        <f t="shared" si="354"/>
        <v>107</v>
      </c>
      <c r="P3819" s="11">
        <f t="shared" si="355"/>
        <v>107.25</v>
      </c>
      <c r="Q3819" s="4" t="str">
        <f t="shared" si="356"/>
        <v>theater</v>
      </c>
      <c r="R3819" s="12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0">
        <f t="shared" si="354"/>
        <v>228</v>
      </c>
      <c r="P3820" s="11">
        <f t="shared" si="355"/>
        <v>57</v>
      </c>
      <c r="Q3820" s="4" t="str">
        <f t="shared" si="356"/>
        <v>theater</v>
      </c>
      <c r="R3820" s="12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0">
        <f t="shared" si="354"/>
        <v>106</v>
      </c>
      <c r="P3821" s="11">
        <f t="shared" si="355"/>
        <v>40.92</v>
      </c>
      <c r="Q3821" s="4" t="str">
        <f t="shared" si="356"/>
        <v>theater</v>
      </c>
      <c r="R3821" s="12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0">
        <f t="shared" si="354"/>
        <v>143</v>
      </c>
      <c r="P3822" s="11">
        <f t="shared" si="355"/>
        <v>21.5</v>
      </c>
      <c r="Q3822" s="4" t="str">
        <f t="shared" si="356"/>
        <v>theater</v>
      </c>
      <c r="R3822" s="1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0">
        <f t="shared" si="354"/>
        <v>105</v>
      </c>
      <c r="P3823" s="11">
        <f t="shared" si="355"/>
        <v>79.540000000000006</v>
      </c>
      <c r="Q3823" s="4" t="str">
        <f t="shared" si="356"/>
        <v>theater</v>
      </c>
      <c r="R3823" s="12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0">
        <f t="shared" si="354"/>
        <v>110</v>
      </c>
      <c r="P3824" s="11">
        <f t="shared" si="355"/>
        <v>72.38</v>
      </c>
      <c r="Q3824" s="4" t="str">
        <f t="shared" si="356"/>
        <v>theater</v>
      </c>
      <c r="R3824" s="12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0">
        <f t="shared" si="354"/>
        <v>106</v>
      </c>
      <c r="P3825" s="11">
        <f t="shared" si="355"/>
        <v>64.63</v>
      </c>
      <c r="Q3825" s="4" t="str">
        <f t="shared" si="356"/>
        <v>theater</v>
      </c>
      <c r="R3825" s="12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0">
        <f t="shared" si="354"/>
        <v>108</v>
      </c>
      <c r="P3826" s="11">
        <f t="shared" si="355"/>
        <v>38.57</v>
      </c>
      <c r="Q3826" s="4" t="str">
        <f t="shared" si="356"/>
        <v>theater</v>
      </c>
      <c r="R3826" s="12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0">
        <f t="shared" si="354"/>
        <v>105</v>
      </c>
      <c r="P3827" s="11">
        <f t="shared" si="355"/>
        <v>107.57</v>
      </c>
      <c r="Q3827" s="4" t="str">
        <f t="shared" si="356"/>
        <v>theater</v>
      </c>
      <c r="R3827" s="12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0">
        <f t="shared" si="354"/>
        <v>119</v>
      </c>
      <c r="P3828" s="11">
        <f t="shared" si="355"/>
        <v>27.5</v>
      </c>
      <c r="Q3828" s="4" t="str">
        <f t="shared" si="356"/>
        <v>theater</v>
      </c>
      <c r="R3828" s="12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0">
        <f t="shared" si="354"/>
        <v>153</v>
      </c>
      <c r="P3829" s="11">
        <f t="shared" si="355"/>
        <v>70.459999999999994</v>
      </c>
      <c r="Q3829" s="4" t="str">
        <f t="shared" si="356"/>
        <v>theater</v>
      </c>
      <c r="R3829" s="12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0">
        <f t="shared" si="354"/>
        <v>100</v>
      </c>
      <c r="P3830" s="11">
        <f t="shared" si="355"/>
        <v>178.57</v>
      </c>
      <c r="Q3830" s="4" t="str">
        <f t="shared" si="356"/>
        <v>theater</v>
      </c>
      <c r="R3830" s="12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0">
        <f t="shared" si="354"/>
        <v>100</v>
      </c>
      <c r="P3831" s="11">
        <f t="shared" si="355"/>
        <v>62.63</v>
      </c>
      <c r="Q3831" s="4" t="str">
        <f t="shared" si="356"/>
        <v>theater</v>
      </c>
      <c r="R3831" s="12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0">
        <f t="shared" si="354"/>
        <v>225</v>
      </c>
      <c r="P3832" s="11">
        <f t="shared" si="355"/>
        <v>75</v>
      </c>
      <c r="Q3832" s="4" t="str">
        <f t="shared" si="356"/>
        <v>theater</v>
      </c>
      <c r="R3832" s="1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0">
        <f t="shared" si="354"/>
        <v>106</v>
      </c>
      <c r="P3833" s="11">
        <f t="shared" si="355"/>
        <v>58.9</v>
      </c>
      <c r="Q3833" s="4" t="str">
        <f t="shared" si="356"/>
        <v>theater</v>
      </c>
      <c r="R3833" s="12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0">
        <f t="shared" si="354"/>
        <v>105</v>
      </c>
      <c r="P3834" s="11">
        <f t="shared" si="355"/>
        <v>139.56</v>
      </c>
      <c r="Q3834" s="4" t="str">
        <f t="shared" si="356"/>
        <v>theater</v>
      </c>
      <c r="R3834" s="12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0">
        <f t="shared" si="354"/>
        <v>117</v>
      </c>
      <c r="P3835" s="11">
        <f t="shared" si="355"/>
        <v>70</v>
      </c>
      <c r="Q3835" s="4" t="str">
        <f t="shared" si="356"/>
        <v>theater</v>
      </c>
      <c r="R3835" s="12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0">
        <f t="shared" si="354"/>
        <v>109</v>
      </c>
      <c r="P3836" s="11">
        <f t="shared" si="355"/>
        <v>57.39</v>
      </c>
      <c r="Q3836" s="4" t="str">
        <f t="shared" si="356"/>
        <v>theater</v>
      </c>
      <c r="R3836" s="12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0">
        <f t="shared" si="354"/>
        <v>160</v>
      </c>
      <c r="P3837" s="11">
        <f t="shared" si="355"/>
        <v>40</v>
      </c>
      <c r="Q3837" s="4" t="str">
        <f t="shared" si="356"/>
        <v>theater</v>
      </c>
      <c r="R3837" s="12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0">
        <f t="shared" si="354"/>
        <v>113</v>
      </c>
      <c r="P3838" s="11">
        <f t="shared" si="355"/>
        <v>64.290000000000006</v>
      </c>
      <c r="Q3838" s="4" t="str">
        <f t="shared" si="356"/>
        <v>theater</v>
      </c>
      <c r="R3838" s="12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0">
        <f t="shared" si="354"/>
        <v>102</v>
      </c>
      <c r="P3839" s="11">
        <f t="shared" si="355"/>
        <v>120.12</v>
      </c>
      <c r="Q3839" s="4" t="str">
        <f t="shared" si="356"/>
        <v>theater</v>
      </c>
      <c r="R3839" s="12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0">
        <f t="shared" si="354"/>
        <v>101</v>
      </c>
      <c r="P3840" s="11">
        <f t="shared" si="355"/>
        <v>1008.24</v>
      </c>
      <c r="Q3840" s="4" t="str">
        <f t="shared" si="356"/>
        <v>theater</v>
      </c>
      <c r="R3840" s="12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0">
        <f t="shared" si="354"/>
        <v>101</v>
      </c>
      <c r="P3841" s="11">
        <f t="shared" si="355"/>
        <v>63.28</v>
      </c>
      <c r="Q3841" s="4" t="str">
        <f t="shared" si="356"/>
        <v>theater</v>
      </c>
      <c r="R3841" s="12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0">
        <f t="shared" ref="O3842:O3905" si="360">ROUND((E3842/D3842)*100,0)</f>
        <v>6500</v>
      </c>
      <c r="P3842" s="11">
        <f t="shared" si="355"/>
        <v>21.67</v>
      </c>
      <c r="Q3842" s="4" t="str">
        <f t="shared" si="356"/>
        <v>theater</v>
      </c>
      <c r="R3842" s="1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0">
        <f t="shared" si="360"/>
        <v>9</v>
      </c>
      <c r="P3843" s="11">
        <f t="shared" ref="P3843:P3906" si="361">IFERROR(ROUND((E3843/L3843),2),0)</f>
        <v>25.65</v>
      </c>
      <c r="Q3843" s="4" t="str">
        <f t="shared" ref="Q3843:Q3906" si="362">MID(N3843,1,FIND("/",N3843,1)-1)</f>
        <v>theater</v>
      </c>
      <c r="R3843" s="12" t="str">
        <f t="shared" ref="R3843:R3906" si="363">RIGHT(N3843,(LEN(N3843)-FIND("/",N3843,1)))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0">
        <f t="shared" si="360"/>
        <v>22</v>
      </c>
      <c r="P3844" s="11">
        <f t="shared" si="361"/>
        <v>47.7</v>
      </c>
      <c r="Q3844" s="4" t="str">
        <f t="shared" si="362"/>
        <v>theater</v>
      </c>
      <c r="R3844" s="12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0">
        <f t="shared" si="360"/>
        <v>21</v>
      </c>
      <c r="P3845" s="11">
        <f t="shared" si="361"/>
        <v>56.05</v>
      </c>
      <c r="Q3845" s="4" t="str">
        <f t="shared" si="362"/>
        <v>theater</v>
      </c>
      <c r="R3845" s="12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0">
        <f t="shared" si="360"/>
        <v>41</v>
      </c>
      <c r="P3846" s="11">
        <f t="shared" si="361"/>
        <v>81.319999999999993</v>
      </c>
      <c r="Q3846" s="4" t="str">
        <f t="shared" si="362"/>
        <v>theater</v>
      </c>
      <c r="R3846" s="12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0">
        <f t="shared" si="360"/>
        <v>2</v>
      </c>
      <c r="P3847" s="11">
        <f t="shared" si="361"/>
        <v>70.17</v>
      </c>
      <c r="Q3847" s="4" t="str">
        <f t="shared" si="362"/>
        <v>theater</v>
      </c>
      <c r="R3847" s="12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0">
        <f t="shared" si="360"/>
        <v>3</v>
      </c>
      <c r="P3848" s="11">
        <f t="shared" si="361"/>
        <v>23.63</v>
      </c>
      <c r="Q3848" s="4" t="str">
        <f t="shared" si="362"/>
        <v>theater</v>
      </c>
      <c r="R3848" s="12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0">
        <f t="shared" si="360"/>
        <v>16</v>
      </c>
      <c r="P3849" s="11">
        <f t="shared" si="361"/>
        <v>188.56</v>
      </c>
      <c r="Q3849" s="4" t="str">
        <f t="shared" si="362"/>
        <v>theater</v>
      </c>
      <c r="R3849" s="12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0">
        <f t="shared" si="360"/>
        <v>16</v>
      </c>
      <c r="P3850" s="11">
        <f t="shared" si="361"/>
        <v>49.51</v>
      </c>
      <c r="Q3850" s="4" t="str">
        <f t="shared" si="362"/>
        <v>theater</v>
      </c>
      <c r="R3850" s="12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0">
        <f t="shared" si="360"/>
        <v>7</v>
      </c>
      <c r="P3851" s="11">
        <f t="shared" si="361"/>
        <v>75.459999999999994</v>
      </c>
      <c r="Q3851" s="4" t="str">
        <f t="shared" si="362"/>
        <v>theater</v>
      </c>
      <c r="R3851" s="12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0">
        <f t="shared" si="360"/>
        <v>4</v>
      </c>
      <c r="P3852" s="11">
        <f t="shared" si="361"/>
        <v>9.5</v>
      </c>
      <c r="Q3852" s="4" t="str">
        <f t="shared" si="362"/>
        <v>theater</v>
      </c>
      <c r="R3852" s="1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0">
        <f t="shared" si="360"/>
        <v>34</v>
      </c>
      <c r="P3853" s="11">
        <f t="shared" si="361"/>
        <v>35.5</v>
      </c>
      <c r="Q3853" s="4" t="str">
        <f t="shared" si="362"/>
        <v>theater</v>
      </c>
      <c r="R3853" s="12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0">
        <f t="shared" si="360"/>
        <v>0</v>
      </c>
      <c r="P3854" s="11">
        <f t="shared" si="361"/>
        <v>10</v>
      </c>
      <c r="Q3854" s="4" t="str">
        <f t="shared" si="362"/>
        <v>theater</v>
      </c>
      <c r="R3854" s="12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0">
        <f t="shared" si="360"/>
        <v>0</v>
      </c>
      <c r="P3855" s="11">
        <f t="shared" si="361"/>
        <v>13</v>
      </c>
      <c r="Q3855" s="4" t="str">
        <f t="shared" si="362"/>
        <v>theater</v>
      </c>
      <c r="R3855" s="12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0">
        <f t="shared" si="360"/>
        <v>16</v>
      </c>
      <c r="P3856" s="11">
        <f t="shared" si="361"/>
        <v>89.4</v>
      </c>
      <c r="Q3856" s="4" t="str">
        <f t="shared" si="362"/>
        <v>theater</v>
      </c>
      <c r="R3856" s="12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0">
        <f t="shared" si="360"/>
        <v>3</v>
      </c>
      <c r="P3857" s="11">
        <f t="shared" si="361"/>
        <v>25</v>
      </c>
      <c r="Q3857" s="4" t="str">
        <f t="shared" si="362"/>
        <v>theater</v>
      </c>
      <c r="R3857" s="12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0">
        <f t="shared" si="360"/>
        <v>0</v>
      </c>
      <c r="P3858" s="11">
        <f t="shared" si="361"/>
        <v>1</v>
      </c>
      <c r="Q3858" s="4" t="str">
        <f t="shared" si="362"/>
        <v>theater</v>
      </c>
      <c r="R3858" s="12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0">
        <f t="shared" si="360"/>
        <v>5</v>
      </c>
      <c r="P3859" s="11">
        <f t="shared" si="361"/>
        <v>65</v>
      </c>
      <c r="Q3859" s="4" t="str">
        <f t="shared" si="362"/>
        <v>theater</v>
      </c>
      <c r="R3859" s="12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0">
        <f t="shared" si="360"/>
        <v>2</v>
      </c>
      <c r="P3860" s="11">
        <f t="shared" si="361"/>
        <v>10</v>
      </c>
      <c r="Q3860" s="4" t="str">
        <f t="shared" si="362"/>
        <v>theater</v>
      </c>
      <c r="R3860" s="12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0">
        <f t="shared" si="360"/>
        <v>0</v>
      </c>
      <c r="P3861" s="11">
        <f t="shared" si="361"/>
        <v>1</v>
      </c>
      <c r="Q3861" s="4" t="str">
        <f t="shared" si="362"/>
        <v>theater</v>
      </c>
      <c r="R3861" s="12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0">
        <f t="shared" si="360"/>
        <v>18</v>
      </c>
      <c r="P3862" s="11">
        <f t="shared" si="361"/>
        <v>81.540000000000006</v>
      </c>
      <c r="Q3862" s="4" t="str">
        <f t="shared" si="362"/>
        <v>theater</v>
      </c>
      <c r="R3862" s="1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0">
        <f t="shared" si="360"/>
        <v>5</v>
      </c>
      <c r="P3863" s="11">
        <f t="shared" si="361"/>
        <v>100</v>
      </c>
      <c r="Q3863" s="4" t="str">
        <f t="shared" si="362"/>
        <v>theater</v>
      </c>
      <c r="R3863" s="12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0">
        <f t="shared" si="360"/>
        <v>0</v>
      </c>
      <c r="P3864" s="11">
        <f t="shared" si="361"/>
        <v>1</v>
      </c>
      <c r="Q3864" s="4" t="str">
        <f t="shared" si="362"/>
        <v>theater</v>
      </c>
      <c r="R3864" s="12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0">
        <f t="shared" si="360"/>
        <v>0</v>
      </c>
      <c r="P3865" s="11">
        <f t="shared" si="361"/>
        <v>0</v>
      </c>
      <c r="Q3865" s="4" t="str">
        <f t="shared" si="362"/>
        <v>theater</v>
      </c>
      <c r="R3865" s="12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0">
        <f t="shared" si="360"/>
        <v>1</v>
      </c>
      <c r="P3866" s="11">
        <f t="shared" si="361"/>
        <v>20</v>
      </c>
      <c r="Q3866" s="4" t="str">
        <f t="shared" si="362"/>
        <v>theater</v>
      </c>
      <c r="R3866" s="12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0">
        <f t="shared" si="360"/>
        <v>27</v>
      </c>
      <c r="P3867" s="11">
        <f t="shared" si="361"/>
        <v>46.43</v>
      </c>
      <c r="Q3867" s="4" t="str">
        <f t="shared" si="362"/>
        <v>theater</v>
      </c>
      <c r="R3867" s="12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0">
        <f t="shared" si="360"/>
        <v>1</v>
      </c>
      <c r="P3868" s="11">
        <f t="shared" si="361"/>
        <v>5.5</v>
      </c>
      <c r="Q3868" s="4" t="str">
        <f t="shared" si="362"/>
        <v>theater</v>
      </c>
      <c r="R3868" s="12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0">
        <f t="shared" si="360"/>
        <v>13</v>
      </c>
      <c r="P3869" s="11">
        <f t="shared" si="361"/>
        <v>50.2</v>
      </c>
      <c r="Q3869" s="4" t="str">
        <f t="shared" si="362"/>
        <v>theater</v>
      </c>
      <c r="R3869" s="12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0">
        <f t="shared" si="360"/>
        <v>0</v>
      </c>
      <c r="P3870" s="11">
        <f t="shared" si="361"/>
        <v>10</v>
      </c>
      <c r="Q3870" s="4" t="str">
        <f t="shared" si="362"/>
        <v>theater</v>
      </c>
      <c r="R3870" s="12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0">
        <f t="shared" si="360"/>
        <v>3</v>
      </c>
      <c r="P3871" s="11">
        <f t="shared" si="361"/>
        <v>30.13</v>
      </c>
      <c r="Q3871" s="4" t="str">
        <f t="shared" si="362"/>
        <v>theater</v>
      </c>
      <c r="R3871" s="12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0">
        <f t="shared" si="360"/>
        <v>15</v>
      </c>
      <c r="P3872" s="11">
        <f t="shared" si="361"/>
        <v>150</v>
      </c>
      <c r="Q3872" s="4" t="str">
        <f t="shared" si="362"/>
        <v>theater</v>
      </c>
      <c r="R3872" s="1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0">
        <f t="shared" si="360"/>
        <v>3</v>
      </c>
      <c r="P3873" s="11">
        <f t="shared" si="361"/>
        <v>13.33</v>
      </c>
      <c r="Q3873" s="4" t="str">
        <f t="shared" si="362"/>
        <v>theater</v>
      </c>
      <c r="R3873" s="12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0">
        <f t="shared" si="360"/>
        <v>0</v>
      </c>
      <c r="P3874" s="11">
        <f t="shared" si="361"/>
        <v>0</v>
      </c>
      <c r="Q3874" s="4" t="str">
        <f t="shared" si="362"/>
        <v>theater</v>
      </c>
      <c r="R3874" s="12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0">
        <f t="shared" si="360"/>
        <v>0</v>
      </c>
      <c r="P3875" s="11">
        <f t="shared" si="361"/>
        <v>0</v>
      </c>
      <c r="Q3875" s="4" t="str">
        <f t="shared" si="362"/>
        <v>theater</v>
      </c>
      <c r="R3875" s="12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0">
        <f t="shared" si="360"/>
        <v>0</v>
      </c>
      <c r="P3876" s="11">
        <f t="shared" si="361"/>
        <v>0</v>
      </c>
      <c r="Q3876" s="4" t="str">
        <f t="shared" si="362"/>
        <v>theater</v>
      </c>
      <c r="R3876" s="12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0">
        <f t="shared" si="360"/>
        <v>0</v>
      </c>
      <c r="P3877" s="11">
        <f t="shared" si="361"/>
        <v>0</v>
      </c>
      <c r="Q3877" s="4" t="str">
        <f t="shared" si="362"/>
        <v>theater</v>
      </c>
      <c r="R3877" s="12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0">
        <f t="shared" si="360"/>
        <v>53</v>
      </c>
      <c r="P3878" s="11">
        <f t="shared" si="361"/>
        <v>44.76</v>
      </c>
      <c r="Q3878" s="4" t="str">
        <f t="shared" si="362"/>
        <v>theater</v>
      </c>
      <c r="R3878" s="12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0">
        <f t="shared" si="360"/>
        <v>5</v>
      </c>
      <c r="P3879" s="11">
        <f t="shared" si="361"/>
        <v>88.64</v>
      </c>
      <c r="Q3879" s="4" t="str">
        <f t="shared" si="362"/>
        <v>theater</v>
      </c>
      <c r="R3879" s="12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0">
        <f t="shared" si="360"/>
        <v>0</v>
      </c>
      <c r="P3880" s="11">
        <f t="shared" si="361"/>
        <v>10</v>
      </c>
      <c r="Q3880" s="4" t="str">
        <f t="shared" si="362"/>
        <v>theater</v>
      </c>
      <c r="R3880" s="12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0">
        <f t="shared" si="360"/>
        <v>0</v>
      </c>
      <c r="P3881" s="11">
        <f t="shared" si="361"/>
        <v>0</v>
      </c>
      <c r="Q3881" s="4" t="str">
        <f t="shared" si="362"/>
        <v>theater</v>
      </c>
      <c r="R3881" s="12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0">
        <f t="shared" si="360"/>
        <v>13</v>
      </c>
      <c r="P3882" s="11">
        <f t="shared" si="361"/>
        <v>57.65</v>
      </c>
      <c r="Q3882" s="4" t="str">
        <f t="shared" si="362"/>
        <v>theater</v>
      </c>
      <c r="R3882" s="1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0">
        <f t="shared" si="360"/>
        <v>5</v>
      </c>
      <c r="P3883" s="11">
        <f t="shared" si="361"/>
        <v>25</v>
      </c>
      <c r="Q3883" s="4" t="str">
        <f t="shared" si="362"/>
        <v>theater</v>
      </c>
      <c r="R3883" s="12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0">
        <f t="shared" si="360"/>
        <v>0</v>
      </c>
      <c r="P3884" s="11">
        <f t="shared" si="361"/>
        <v>0</v>
      </c>
      <c r="Q3884" s="4" t="str">
        <f t="shared" si="362"/>
        <v>theater</v>
      </c>
      <c r="R3884" s="12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0">
        <f t="shared" si="360"/>
        <v>0</v>
      </c>
      <c r="P3885" s="11">
        <f t="shared" si="361"/>
        <v>0</v>
      </c>
      <c r="Q3885" s="4" t="str">
        <f t="shared" si="362"/>
        <v>theater</v>
      </c>
      <c r="R3885" s="12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0">
        <f t="shared" si="360"/>
        <v>0</v>
      </c>
      <c r="P3886" s="11">
        <f t="shared" si="361"/>
        <v>0</v>
      </c>
      <c r="Q3886" s="4" t="str">
        <f t="shared" si="362"/>
        <v>theater</v>
      </c>
      <c r="R3886" s="12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0">
        <f t="shared" si="360"/>
        <v>0</v>
      </c>
      <c r="P3887" s="11">
        <f t="shared" si="361"/>
        <v>0</v>
      </c>
      <c r="Q3887" s="4" t="str">
        <f t="shared" si="362"/>
        <v>theater</v>
      </c>
      <c r="R3887" s="12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0">
        <f t="shared" si="360"/>
        <v>0</v>
      </c>
      <c r="P3888" s="11">
        <f t="shared" si="361"/>
        <v>0</v>
      </c>
      <c r="Q3888" s="4" t="str">
        <f t="shared" si="362"/>
        <v>theater</v>
      </c>
      <c r="R3888" s="12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0">
        <f t="shared" si="360"/>
        <v>2</v>
      </c>
      <c r="P3889" s="11">
        <f t="shared" si="361"/>
        <v>17.5</v>
      </c>
      <c r="Q3889" s="4" t="str">
        <f t="shared" si="362"/>
        <v>theater</v>
      </c>
      <c r="R3889" s="12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0">
        <f t="shared" si="360"/>
        <v>27</v>
      </c>
      <c r="P3890" s="11">
        <f t="shared" si="361"/>
        <v>38.71</v>
      </c>
      <c r="Q3890" s="4" t="str">
        <f t="shared" si="362"/>
        <v>theater</v>
      </c>
      <c r="R3890" s="12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0">
        <f t="shared" si="360"/>
        <v>1</v>
      </c>
      <c r="P3891" s="11">
        <f t="shared" si="361"/>
        <v>13.11</v>
      </c>
      <c r="Q3891" s="4" t="str">
        <f t="shared" si="362"/>
        <v>theater</v>
      </c>
      <c r="R3891" s="12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0">
        <f t="shared" si="360"/>
        <v>17</v>
      </c>
      <c r="P3892" s="11">
        <f t="shared" si="361"/>
        <v>315.5</v>
      </c>
      <c r="Q3892" s="4" t="str">
        <f t="shared" si="362"/>
        <v>theater</v>
      </c>
      <c r="R3892" s="1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0">
        <f t="shared" si="360"/>
        <v>33</v>
      </c>
      <c r="P3893" s="11">
        <f t="shared" si="361"/>
        <v>37.14</v>
      </c>
      <c r="Q3893" s="4" t="str">
        <f t="shared" si="362"/>
        <v>theater</v>
      </c>
      <c r="R3893" s="12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0">
        <f t="shared" si="360"/>
        <v>0</v>
      </c>
      <c r="P3894" s="11">
        <f t="shared" si="361"/>
        <v>0</v>
      </c>
      <c r="Q3894" s="4" t="str">
        <f t="shared" si="362"/>
        <v>theater</v>
      </c>
      <c r="R3894" s="12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0">
        <f t="shared" si="360"/>
        <v>22</v>
      </c>
      <c r="P3895" s="11">
        <f t="shared" si="361"/>
        <v>128.27000000000001</v>
      </c>
      <c r="Q3895" s="4" t="str">
        <f t="shared" si="362"/>
        <v>theater</v>
      </c>
      <c r="R3895" s="12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0">
        <f t="shared" si="360"/>
        <v>3</v>
      </c>
      <c r="P3896" s="11">
        <f t="shared" si="361"/>
        <v>47.27</v>
      </c>
      <c r="Q3896" s="4" t="str">
        <f t="shared" si="362"/>
        <v>theater</v>
      </c>
      <c r="R3896" s="12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0">
        <f t="shared" si="360"/>
        <v>5</v>
      </c>
      <c r="P3897" s="11">
        <f t="shared" si="361"/>
        <v>50</v>
      </c>
      <c r="Q3897" s="4" t="str">
        <f t="shared" si="362"/>
        <v>theater</v>
      </c>
      <c r="R3897" s="12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0">
        <f t="shared" si="360"/>
        <v>11</v>
      </c>
      <c r="P3898" s="11">
        <f t="shared" si="361"/>
        <v>42.5</v>
      </c>
      <c r="Q3898" s="4" t="str">
        <f t="shared" si="362"/>
        <v>theater</v>
      </c>
      <c r="R3898" s="12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0">
        <f t="shared" si="360"/>
        <v>18</v>
      </c>
      <c r="P3899" s="11">
        <f t="shared" si="361"/>
        <v>44</v>
      </c>
      <c r="Q3899" s="4" t="str">
        <f t="shared" si="362"/>
        <v>theater</v>
      </c>
      <c r="R3899" s="12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0">
        <f t="shared" si="360"/>
        <v>33</v>
      </c>
      <c r="P3900" s="11">
        <f t="shared" si="361"/>
        <v>50.88</v>
      </c>
      <c r="Q3900" s="4" t="str">
        <f t="shared" si="362"/>
        <v>theater</v>
      </c>
      <c r="R3900" s="12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0">
        <f t="shared" si="360"/>
        <v>1</v>
      </c>
      <c r="P3901" s="11">
        <f t="shared" si="361"/>
        <v>62.5</v>
      </c>
      <c r="Q3901" s="4" t="str">
        <f t="shared" si="362"/>
        <v>theater</v>
      </c>
      <c r="R3901" s="12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0">
        <f t="shared" si="360"/>
        <v>5</v>
      </c>
      <c r="P3902" s="11">
        <f t="shared" si="361"/>
        <v>27</v>
      </c>
      <c r="Q3902" s="4" t="str">
        <f t="shared" si="362"/>
        <v>theater</v>
      </c>
      <c r="R3902" s="1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0">
        <f t="shared" si="360"/>
        <v>1</v>
      </c>
      <c r="P3903" s="11">
        <f t="shared" si="361"/>
        <v>25</v>
      </c>
      <c r="Q3903" s="4" t="str">
        <f t="shared" si="362"/>
        <v>theater</v>
      </c>
      <c r="R3903" s="12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0">
        <f t="shared" si="360"/>
        <v>49</v>
      </c>
      <c r="P3904" s="11">
        <f t="shared" si="361"/>
        <v>47.26</v>
      </c>
      <c r="Q3904" s="4" t="str">
        <f t="shared" si="362"/>
        <v>theater</v>
      </c>
      <c r="R3904" s="12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0">
        <f t="shared" si="360"/>
        <v>0</v>
      </c>
      <c r="P3905" s="11">
        <f t="shared" si="361"/>
        <v>0</v>
      </c>
      <c r="Q3905" s="4" t="str">
        <f t="shared" si="362"/>
        <v>theater</v>
      </c>
      <c r="R3905" s="12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0">
        <f t="shared" ref="O3906:O3969" si="366">ROUND((E3906/D3906)*100,0)</f>
        <v>0</v>
      </c>
      <c r="P3906" s="11">
        <f t="shared" si="361"/>
        <v>1.5</v>
      </c>
      <c r="Q3906" s="4" t="str">
        <f t="shared" si="362"/>
        <v>theater</v>
      </c>
      <c r="R3906" s="12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0">
        <f t="shared" si="366"/>
        <v>12</v>
      </c>
      <c r="P3907" s="11">
        <f t="shared" ref="P3907:P3970" si="367">IFERROR(ROUND((E3907/L3907),2),0)</f>
        <v>24.71</v>
      </c>
      <c r="Q3907" s="4" t="str">
        <f t="shared" ref="Q3907:Q3970" si="368">MID(N3907,1,FIND("/",N3907,1)-1)</f>
        <v>theater</v>
      </c>
      <c r="R3907" s="12" t="str">
        <f t="shared" ref="R3907:R3970" si="369">RIGHT(N3907,(LEN(N3907)-FIND("/",N3907,1)))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0">
        <f t="shared" si="366"/>
        <v>67</v>
      </c>
      <c r="P3908" s="11">
        <f t="shared" si="367"/>
        <v>63.13</v>
      </c>
      <c r="Q3908" s="4" t="str">
        <f t="shared" si="368"/>
        <v>theater</v>
      </c>
      <c r="R3908" s="12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0">
        <f t="shared" si="366"/>
        <v>15</v>
      </c>
      <c r="P3909" s="11">
        <f t="shared" si="367"/>
        <v>38.25</v>
      </c>
      <c r="Q3909" s="4" t="str">
        <f t="shared" si="368"/>
        <v>theater</v>
      </c>
      <c r="R3909" s="12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0">
        <f t="shared" si="366"/>
        <v>9</v>
      </c>
      <c r="P3910" s="11">
        <f t="shared" si="367"/>
        <v>16.25</v>
      </c>
      <c r="Q3910" s="4" t="str">
        <f t="shared" si="368"/>
        <v>theater</v>
      </c>
      <c r="R3910" s="12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0">
        <f t="shared" si="366"/>
        <v>0</v>
      </c>
      <c r="P3911" s="11">
        <f t="shared" si="367"/>
        <v>33.75</v>
      </c>
      <c r="Q3911" s="4" t="str">
        <f t="shared" si="368"/>
        <v>theater</v>
      </c>
      <c r="R3911" s="12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0">
        <f t="shared" si="366"/>
        <v>3</v>
      </c>
      <c r="P3912" s="11">
        <f t="shared" si="367"/>
        <v>61.67</v>
      </c>
      <c r="Q3912" s="4" t="str">
        <f t="shared" si="368"/>
        <v>theater</v>
      </c>
      <c r="R3912" s="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0">
        <f t="shared" si="366"/>
        <v>37</v>
      </c>
      <c r="P3913" s="11">
        <f t="shared" si="367"/>
        <v>83.14</v>
      </c>
      <c r="Q3913" s="4" t="str">
        <f t="shared" si="368"/>
        <v>theater</v>
      </c>
      <c r="R3913" s="12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0">
        <f t="shared" si="366"/>
        <v>0</v>
      </c>
      <c r="P3914" s="11">
        <f t="shared" si="367"/>
        <v>1</v>
      </c>
      <c r="Q3914" s="4" t="str">
        <f t="shared" si="368"/>
        <v>theater</v>
      </c>
      <c r="R3914" s="12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0">
        <f t="shared" si="366"/>
        <v>10</v>
      </c>
      <c r="P3915" s="11">
        <f t="shared" si="367"/>
        <v>142.86000000000001</v>
      </c>
      <c r="Q3915" s="4" t="str">
        <f t="shared" si="368"/>
        <v>theater</v>
      </c>
      <c r="R3915" s="12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0">
        <f t="shared" si="366"/>
        <v>36</v>
      </c>
      <c r="P3916" s="11">
        <f t="shared" si="367"/>
        <v>33.67</v>
      </c>
      <c r="Q3916" s="4" t="str">
        <f t="shared" si="368"/>
        <v>theater</v>
      </c>
      <c r="R3916" s="12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0">
        <f t="shared" si="366"/>
        <v>0</v>
      </c>
      <c r="P3917" s="11">
        <f t="shared" si="367"/>
        <v>5</v>
      </c>
      <c r="Q3917" s="4" t="str">
        <f t="shared" si="368"/>
        <v>theater</v>
      </c>
      <c r="R3917" s="12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0">
        <f t="shared" si="366"/>
        <v>0</v>
      </c>
      <c r="P3918" s="11">
        <f t="shared" si="367"/>
        <v>0</v>
      </c>
      <c r="Q3918" s="4" t="str">
        <f t="shared" si="368"/>
        <v>theater</v>
      </c>
      <c r="R3918" s="12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0">
        <f t="shared" si="366"/>
        <v>0</v>
      </c>
      <c r="P3919" s="11">
        <f t="shared" si="367"/>
        <v>10</v>
      </c>
      <c r="Q3919" s="4" t="str">
        <f t="shared" si="368"/>
        <v>theater</v>
      </c>
      <c r="R3919" s="12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0">
        <f t="shared" si="366"/>
        <v>0</v>
      </c>
      <c r="P3920" s="11">
        <f t="shared" si="367"/>
        <v>40</v>
      </c>
      <c r="Q3920" s="4" t="str">
        <f t="shared" si="368"/>
        <v>theater</v>
      </c>
      <c r="R3920" s="12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0">
        <f t="shared" si="366"/>
        <v>2</v>
      </c>
      <c r="P3921" s="11">
        <f t="shared" si="367"/>
        <v>30</v>
      </c>
      <c r="Q3921" s="4" t="str">
        <f t="shared" si="368"/>
        <v>theater</v>
      </c>
      <c r="R3921" s="12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0">
        <f t="shared" si="366"/>
        <v>5</v>
      </c>
      <c r="P3922" s="11">
        <f t="shared" si="367"/>
        <v>45</v>
      </c>
      <c r="Q3922" s="4" t="str">
        <f t="shared" si="368"/>
        <v>theater</v>
      </c>
      <c r="R3922" s="1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0">
        <f t="shared" si="366"/>
        <v>0</v>
      </c>
      <c r="P3923" s="11">
        <f t="shared" si="367"/>
        <v>0</v>
      </c>
      <c r="Q3923" s="4" t="str">
        <f t="shared" si="368"/>
        <v>theater</v>
      </c>
      <c r="R3923" s="12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0">
        <f t="shared" si="366"/>
        <v>8</v>
      </c>
      <c r="P3924" s="11">
        <f t="shared" si="367"/>
        <v>10.17</v>
      </c>
      <c r="Q3924" s="4" t="str">
        <f t="shared" si="368"/>
        <v>theater</v>
      </c>
      <c r="R3924" s="12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0">
        <f t="shared" si="366"/>
        <v>12</v>
      </c>
      <c r="P3925" s="11">
        <f t="shared" si="367"/>
        <v>81.41</v>
      </c>
      <c r="Q3925" s="4" t="str">
        <f t="shared" si="368"/>
        <v>theater</v>
      </c>
      <c r="R3925" s="12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0">
        <f t="shared" si="366"/>
        <v>15</v>
      </c>
      <c r="P3926" s="11">
        <f t="shared" si="367"/>
        <v>57.25</v>
      </c>
      <c r="Q3926" s="4" t="str">
        <f t="shared" si="368"/>
        <v>theater</v>
      </c>
      <c r="R3926" s="12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0">
        <f t="shared" si="366"/>
        <v>10</v>
      </c>
      <c r="P3927" s="11">
        <f t="shared" si="367"/>
        <v>5</v>
      </c>
      <c r="Q3927" s="4" t="str">
        <f t="shared" si="368"/>
        <v>theater</v>
      </c>
      <c r="R3927" s="12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0">
        <f t="shared" si="366"/>
        <v>0</v>
      </c>
      <c r="P3928" s="11">
        <f t="shared" si="367"/>
        <v>15</v>
      </c>
      <c r="Q3928" s="4" t="str">
        <f t="shared" si="368"/>
        <v>theater</v>
      </c>
      <c r="R3928" s="12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0">
        <f t="shared" si="366"/>
        <v>1</v>
      </c>
      <c r="P3929" s="11">
        <f t="shared" si="367"/>
        <v>12.5</v>
      </c>
      <c r="Q3929" s="4" t="str">
        <f t="shared" si="368"/>
        <v>theater</v>
      </c>
      <c r="R3929" s="12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0">
        <f t="shared" si="366"/>
        <v>13</v>
      </c>
      <c r="P3930" s="11">
        <f t="shared" si="367"/>
        <v>93</v>
      </c>
      <c r="Q3930" s="4" t="str">
        <f t="shared" si="368"/>
        <v>theater</v>
      </c>
      <c r="R3930" s="12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0">
        <f t="shared" si="366"/>
        <v>2</v>
      </c>
      <c r="P3931" s="11">
        <f t="shared" si="367"/>
        <v>32.36</v>
      </c>
      <c r="Q3931" s="4" t="str">
        <f t="shared" si="368"/>
        <v>theater</v>
      </c>
      <c r="R3931" s="12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0">
        <f t="shared" si="366"/>
        <v>0</v>
      </c>
      <c r="P3932" s="11">
        <f t="shared" si="367"/>
        <v>0</v>
      </c>
      <c r="Q3932" s="4" t="str">
        <f t="shared" si="368"/>
        <v>theater</v>
      </c>
      <c r="R3932" s="1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0">
        <f t="shared" si="366"/>
        <v>0</v>
      </c>
      <c r="P3933" s="11">
        <f t="shared" si="367"/>
        <v>0</v>
      </c>
      <c r="Q3933" s="4" t="str">
        <f t="shared" si="368"/>
        <v>theater</v>
      </c>
      <c r="R3933" s="12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0">
        <f t="shared" si="366"/>
        <v>0</v>
      </c>
      <c r="P3934" s="11">
        <f t="shared" si="367"/>
        <v>1</v>
      </c>
      <c r="Q3934" s="4" t="str">
        <f t="shared" si="368"/>
        <v>theater</v>
      </c>
      <c r="R3934" s="12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0">
        <f t="shared" si="366"/>
        <v>16</v>
      </c>
      <c r="P3935" s="11">
        <f t="shared" si="367"/>
        <v>91.83</v>
      </c>
      <c r="Q3935" s="4" t="str">
        <f t="shared" si="368"/>
        <v>theater</v>
      </c>
      <c r="R3935" s="12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0">
        <f t="shared" si="366"/>
        <v>11</v>
      </c>
      <c r="P3936" s="11">
        <f t="shared" si="367"/>
        <v>45.83</v>
      </c>
      <c r="Q3936" s="4" t="str">
        <f t="shared" si="368"/>
        <v>theater</v>
      </c>
      <c r="R3936" s="12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0">
        <f t="shared" si="366"/>
        <v>44</v>
      </c>
      <c r="P3937" s="11">
        <f t="shared" si="367"/>
        <v>57.17</v>
      </c>
      <c r="Q3937" s="4" t="str">
        <f t="shared" si="368"/>
        <v>theater</v>
      </c>
      <c r="R3937" s="12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0">
        <f t="shared" si="366"/>
        <v>0</v>
      </c>
      <c r="P3938" s="11">
        <f t="shared" si="367"/>
        <v>0</v>
      </c>
      <c r="Q3938" s="4" t="str">
        <f t="shared" si="368"/>
        <v>theater</v>
      </c>
      <c r="R3938" s="12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0">
        <f t="shared" si="366"/>
        <v>86</v>
      </c>
      <c r="P3939" s="11">
        <f t="shared" si="367"/>
        <v>248.5</v>
      </c>
      <c r="Q3939" s="4" t="str">
        <f t="shared" si="368"/>
        <v>theater</v>
      </c>
      <c r="R3939" s="12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0">
        <f t="shared" si="366"/>
        <v>12</v>
      </c>
      <c r="P3940" s="11">
        <f t="shared" si="367"/>
        <v>79.400000000000006</v>
      </c>
      <c r="Q3940" s="4" t="str">
        <f t="shared" si="368"/>
        <v>theater</v>
      </c>
      <c r="R3940" s="12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0">
        <f t="shared" si="366"/>
        <v>0</v>
      </c>
      <c r="P3941" s="11">
        <f t="shared" si="367"/>
        <v>5</v>
      </c>
      <c r="Q3941" s="4" t="str">
        <f t="shared" si="368"/>
        <v>theater</v>
      </c>
      <c r="R3941" s="12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0">
        <f t="shared" si="366"/>
        <v>0</v>
      </c>
      <c r="P3942" s="11">
        <f t="shared" si="367"/>
        <v>5.5</v>
      </c>
      <c r="Q3942" s="4" t="str">
        <f t="shared" si="368"/>
        <v>theater</v>
      </c>
      <c r="R3942" s="1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0">
        <f t="shared" si="366"/>
        <v>1</v>
      </c>
      <c r="P3943" s="11">
        <f t="shared" si="367"/>
        <v>25</v>
      </c>
      <c r="Q3943" s="4" t="str">
        <f t="shared" si="368"/>
        <v>theater</v>
      </c>
      <c r="R3943" s="12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0">
        <f t="shared" si="366"/>
        <v>0</v>
      </c>
      <c r="P3944" s="11">
        <f t="shared" si="367"/>
        <v>0</v>
      </c>
      <c r="Q3944" s="4" t="str">
        <f t="shared" si="368"/>
        <v>theater</v>
      </c>
      <c r="R3944" s="12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0">
        <f t="shared" si="366"/>
        <v>36</v>
      </c>
      <c r="P3945" s="11">
        <f t="shared" si="367"/>
        <v>137.08000000000001</v>
      </c>
      <c r="Q3945" s="4" t="str">
        <f t="shared" si="368"/>
        <v>theater</v>
      </c>
      <c r="R3945" s="12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0">
        <f t="shared" si="366"/>
        <v>0</v>
      </c>
      <c r="P3946" s="11">
        <f t="shared" si="367"/>
        <v>0</v>
      </c>
      <c r="Q3946" s="4" t="str">
        <f t="shared" si="368"/>
        <v>theater</v>
      </c>
      <c r="R3946" s="12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0">
        <f t="shared" si="366"/>
        <v>0</v>
      </c>
      <c r="P3947" s="11">
        <f t="shared" si="367"/>
        <v>5</v>
      </c>
      <c r="Q3947" s="4" t="str">
        <f t="shared" si="368"/>
        <v>theater</v>
      </c>
      <c r="R3947" s="12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0">
        <f t="shared" si="366"/>
        <v>3</v>
      </c>
      <c r="P3948" s="11">
        <f t="shared" si="367"/>
        <v>39</v>
      </c>
      <c r="Q3948" s="4" t="str">
        <f t="shared" si="368"/>
        <v>theater</v>
      </c>
      <c r="R3948" s="12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0">
        <f t="shared" si="366"/>
        <v>3</v>
      </c>
      <c r="P3949" s="11">
        <f t="shared" si="367"/>
        <v>50.5</v>
      </c>
      <c r="Q3949" s="4" t="str">
        <f t="shared" si="368"/>
        <v>theater</v>
      </c>
      <c r="R3949" s="12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0">
        <f t="shared" si="366"/>
        <v>0</v>
      </c>
      <c r="P3950" s="11">
        <f t="shared" si="367"/>
        <v>0</v>
      </c>
      <c r="Q3950" s="4" t="str">
        <f t="shared" si="368"/>
        <v>theater</v>
      </c>
      <c r="R3950" s="12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0">
        <f t="shared" si="366"/>
        <v>16</v>
      </c>
      <c r="P3951" s="11">
        <f t="shared" si="367"/>
        <v>49.28</v>
      </c>
      <c r="Q3951" s="4" t="str">
        <f t="shared" si="368"/>
        <v>theater</v>
      </c>
      <c r="R3951" s="12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0">
        <f t="shared" si="366"/>
        <v>1</v>
      </c>
      <c r="P3952" s="11">
        <f t="shared" si="367"/>
        <v>25</v>
      </c>
      <c r="Q3952" s="4" t="str">
        <f t="shared" si="368"/>
        <v>theater</v>
      </c>
      <c r="R3952" s="1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0">
        <f t="shared" si="366"/>
        <v>0</v>
      </c>
      <c r="P3953" s="11">
        <f t="shared" si="367"/>
        <v>1</v>
      </c>
      <c r="Q3953" s="4" t="str">
        <f t="shared" si="368"/>
        <v>theater</v>
      </c>
      <c r="R3953" s="12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0">
        <f t="shared" si="366"/>
        <v>0</v>
      </c>
      <c r="P3954" s="11">
        <f t="shared" si="367"/>
        <v>25</v>
      </c>
      <c r="Q3954" s="4" t="str">
        <f t="shared" si="368"/>
        <v>theater</v>
      </c>
      <c r="R3954" s="12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0">
        <f t="shared" si="366"/>
        <v>0</v>
      </c>
      <c r="P3955" s="11">
        <f t="shared" si="367"/>
        <v>0</v>
      </c>
      <c r="Q3955" s="4" t="str">
        <f t="shared" si="368"/>
        <v>theater</v>
      </c>
      <c r="R3955" s="12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0">
        <f t="shared" si="366"/>
        <v>0</v>
      </c>
      <c r="P3956" s="11">
        <f t="shared" si="367"/>
        <v>0</v>
      </c>
      <c r="Q3956" s="4" t="str">
        <f t="shared" si="368"/>
        <v>theater</v>
      </c>
      <c r="R3956" s="12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0">
        <f t="shared" si="366"/>
        <v>24</v>
      </c>
      <c r="P3957" s="11">
        <f t="shared" si="367"/>
        <v>53.13</v>
      </c>
      <c r="Q3957" s="4" t="str">
        <f t="shared" si="368"/>
        <v>theater</v>
      </c>
      <c r="R3957" s="12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0">
        <f t="shared" si="366"/>
        <v>0</v>
      </c>
      <c r="P3958" s="11">
        <f t="shared" si="367"/>
        <v>0</v>
      </c>
      <c r="Q3958" s="4" t="str">
        <f t="shared" si="368"/>
        <v>theater</v>
      </c>
      <c r="R3958" s="12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0">
        <f t="shared" si="366"/>
        <v>0</v>
      </c>
      <c r="P3959" s="11">
        <f t="shared" si="367"/>
        <v>7</v>
      </c>
      <c r="Q3959" s="4" t="str">
        <f t="shared" si="368"/>
        <v>theater</v>
      </c>
      <c r="R3959" s="12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0">
        <f t="shared" si="366"/>
        <v>32</v>
      </c>
      <c r="P3960" s="11">
        <f t="shared" si="367"/>
        <v>40.06</v>
      </c>
      <c r="Q3960" s="4" t="str">
        <f t="shared" si="368"/>
        <v>theater</v>
      </c>
      <c r="R3960" s="12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0">
        <f t="shared" si="366"/>
        <v>24</v>
      </c>
      <c r="P3961" s="11">
        <f t="shared" si="367"/>
        <v>24.33</v>
      </c>
      <c r="Q3961" s="4" t="str">
        <f t="shared" si="368"/>
        <v>theater</v>
      </c>
      <c r="R3961" s="12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0">
        <f t="shared" si="366"/>
        <v>2</v>
      </c>
      <c r="P3962" s="11">
        <f t="shared" si="367"/>
        <v>11.25</v>
      </c>
      <c r="Q3962" s="4" t="str">
        <f t="shared" si="368"/>
        <v>theater</v>
      </c>
      <c r="R3962" s="1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0">
        <f t="shared" si="366"/>
        <v>0</v>
      </c>
      <c r="P3963" s="11">
        <f t="shared" si="367"/>
        <v>10.5</v>
      </c>
      <c r="Q3963" s="4" t="str">
        <f t="shared" si="368"/>
        <v>theater</v>
      </c>
      <c r="R3963" s="12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0">
        <f t="shared" si="366"/>
        <v>3</v>
      </c>
      <c r="P3964" s="11">
        <f t="shared" si="367"/>
        <v>15</v>
      </c>
      <c r="Q3964" s="4" t="str">
        <f t="shared" si="368"/>
        <v>theater</v>
      </c>
      <c r="R3964" s="12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0">
        <f t="shared" si="366"/>
        <v>0</v>
      </c>
      <c r="P3965" s="11">
        <f t="shared" si="367"/>
        <v>0</v>
      </c>
      <c r="Q3965" s="4" t="str">
        <f t="shared" si="368"/>
        <v>theater</v>
      </c>
      <c r="R3965" s="12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0">
        <f t="shared" si="366"/>
        <v>6</v>
      </c>
      <c r="P3966" s="11">
        <f t="shared" si="367"/>
        <v>42</v>
      </c>
      <c r="Q3966" s="4" t="str">
        <f t="shared" si="368"/>
        <v>theater</v>
      </c>
      <c r="R3966" s="12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0">
        <f t="shared" si="366"/>
        <v>14</v>
      </c>
      <c r="P3967" s="11">
        <f t="shared" si="367"/>
        <v>71.25</v>
      </c>
      <c r="Q3967" s="4" t="str">
        <f t="shared" si="368"/>
        <v>theater</v>
      </c>
      <c r="R3967" s="12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0">
        <f t="shared" si="366"/>
        <v>1</v>
      </c>
      <c r="P3968" s="11">
        <f t="shared" si="367"/>
        <v>22.5</v>
      </c>
      <c r="Q3968" s="4" t="str">
        <f t="shared" si="368"/>
        <v>theater</v>
      </c>
      <c r="R3968" s="12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0">
        <f t="shared" si="366"/>
        <v>24</v>
      </c>
      <c r="P3969" s="11">
        <f t="shared" si="367"/>
        <v>41</v>
      </c>
      <c r="Q3969" s="4" t="str">
        <f t="shared" si="368"/>
        <v>theater</v>
      </c>
      <c r="R3969" s="12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0">
        <f t="shared" ref="O3970:O4033" si="372">ROUND((E3970/D3970)*100,0)</f>
        <v>11</v>
      </c>
      <c r="P3970" s="11">
        <f t="shared" si="367"/>
        <v>47.91</v>
      </c>
      <c r="Q3970" s="4" t="str">
        <f t="shared" si="368"/>
        <v>theater</v>
      </c>
      <c r="R3970" s="12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0">
        <f t="shared" si="372"/>
        <v>7</v>
      </c>
      <c r="P3971" s="11">
        <f t="shared" ref="P3971:P4034" si="373">IFERROR(ROUND((E3971/L3971),2),0)</f>
        <v>35.17</v>
      </c>
      <c r="Q3971" s="4" t="str">
        <f t="shared" ref="Q3971:Q4034" si="374">MID(N3971,1,FIND("/",N3971,1)-1)</f>
        <v>theater</v>
      </c>
      <c r="R3971" s="12" t="str">
        <f t="shared" ref="R3971:R4034" si="375">RIGHT(N3971,(LEN(N3971)-FIND("/",N3971,1)))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0">
        <f t="shared" si="372"/>
        <v>0</v>
      </c>
      <c r="P3972" s="11">
        <f t="shared" si="373"/>
        <v>5.5</v>
      </c>
      <c r="Q3972" s="4" t="str">
        <f t="shared" si="374"/>
        <v>theater</v>
      </c>
      <c r="R3972" s="1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0">
        <f t="shared" si="372"/>
        <v>1</v>
      </c>
      <c r="P3973" s="11">
        <f t="shared" si="373"/>
        <v>22.67</v>
      </c>
      <c r="Q3973" s="4" t="str">
        <f t="shared" si="374"/>
        <v>theater</v>
      </c>
      <c r="R3973" s="12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0">
        <f t="shared" si="372"/>
        <v>21</v>
      </c>
      <c r="P3974" s="11">
        <f t="shared" si="373"/>
        <v>26.38</v>
      </c>
      <c r="Q3974" s="4" t="str">
        <f t="shared" si="374"/>
        <v>theater</v>
      </c>
      <c r="R3974" s="12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0">
        <f t="shared" si="372"/>
        <v>78</v>
      </c>
      <c r="P3975" s="11">
        <f t="shared" si="373"/>
        <v>105.54</v>
      </c>
      <c r="Q3975" s="4" t="str">
        <f t="shared" si="374"/>
        <v>theater</v>
      </c>
      <c r="R3975" s="12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0">
        <f t="shared" si="372"/>
        <v>32</v>
      </c>
      <c r="P3976" s="11">
        <f t="shared" si="373"/>
        <v>29.09</v>
      </c>
      <c r="Q3976" s="4" t="str">
        <f t="shared" si="374"/>
        <v>theater</v>
      </c>
      <c r="R3976" s="12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0">
        <f t="shared" si="372"/>
        <v>0</v>
      </c>
      <c r="P3977" s="11">
        <f t="shared" si="373"/>
        <v>0</v>
      </c>
      <c r="Q3977" s="4" t="str">
        <f t="shared" si="374"/>
        <v>theater</v>
      </c>
      <c r="R3977" s="12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0">
        <f t="shared" si="372"/>
        <v>48</v>
      </c>
      <c r="P3978" s="11">
        <f t="shared" si="373"/>
        <v>62</v>
      </c>
      <c r="Q3978" s="4" t="str">
        <f t="shared" si="374"/>
        <v>theater</v>
      </c>
      <c r="R3978" s="12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0">
        <f t="shared" si="372"/>
        <v>1</v>
      </c>
      <c r="P3979" s="11">
        <f t="shared" si="373"/>
        <v>217.5</v>
      </c>
      <c r="Q3979" s="4" t="str">
        <f t="shared" si="374"/>
        <v>theater</v>
      </c>
      <c r="R3979" s="12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0">
        <f t="shared" si="372"/>
        <v>11</v>
      </c>
      <c r="P3980" s="11">
        <f t="shared" si="373"/>
        <v>26.75</v>
      </c>
      <c r="Q3980" s="4" t="str">
        <f t="shared" si="374"/>
        <v>theater</v>
      </c>
      <c r="R3980" s="12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0">
        <f t="shared" si="372"/>
        <v>2</v>
      </c>
      <c r="P3981" s="11">
        <f t="shared" si="373"/>
        <v>18.329999999999998</v>
      </c>
      <c r="Q3981" s="4" t="str">
        <f t="shared" si="374"/>
        <v>theater</v>
      </c>
      <c r="R3981" s="12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0">
        <f t="shared" si="372"/>
        <v>18</v>
      </c>
      <c r="P3982" s="11">
        <f t="shared" si="373"/>
        <v>64.290000000000006</v>
      </c>
      <c r="Q3982" s="4" t="str">
        <f t="shared" si="374"/>
        <v>theater</v>
      </c>
      <c r="R3982" s="1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0">
        <f t="shared" si="372"/>
        <v>4</v>
      </c>
      <c r="P3983" s="11">
        <f t="shared" si="373"/>
        <v>175</v>
      </c>
      <c r="Q3983" s="4" t="str">
        <f t="shared" si="374"/>
        <v>theater</v>
      </c>
      <c r="R3983" s="12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0">
        <f t="shared" si="372"/>
        <v>20</v>
      </c>
      <c r="P3984" s="11">
        <f t="shared" si="373"/>
        <v>34</v>
      </c>
      <c r="Q3984" s="4" t="str">
        <f t="shared" si="374"/>
        <v>theater</v>
      </c>
      <c r="R3984" s="12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0">
        <f t="shared" si="372"/>
        <v>35</v>
      </c>
      <c r="P3985" s="11">
        <f t="shared" si="373"/>
        <v>84.28</v>
      </c>
      <c r="Q3985" s="4" t="str">
        <f t="shared" si="374"/>
        <v>theater</v>
      </c>
      <c r="R3985" s="12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0">
        <f t="shared" si="372"/>
        <v>6</v>
      </c>
      <c r="P3986" s="11">
        <f t="shared" si="373"/>
        <v>9.5</v>
      </c>
      <c r="Q3986" s="4" t="str">
        <f t="shared" si="374"/>
        <v>theater</v>
      </c>
      <c r="R3986" s="12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0">
        <f t="shared" si="372"/>
        <v>32</v>
      </c>
      <c r="P3987" s="11">
        <f t="shared" si="373"/>
        <v>33.74</v>
      </c>
      <c r="Q3987" s="4" t="str">
        <f t="shared" si="374"/>
        <v>theater</v>
      </c>
      <c r="R3987" s="12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0">
        <f t="shared" si="372"/>
        <v>10</v>
      </c>
      <c r="P3988" s="11">
        <f t="shared" si="373"/>
        <v>37.54</v>
      </c>
      <c r="Q3988" s="4" t="str">
        <f t="shared" si="374"/>
        <v>theater</v>
      </c>
      <c r="R3988" s="12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0">
        <f t="shared" si="372"/>
        <v>38</v>
      </c>
      <c r="P3989" s="11">
        <f t="shared" si="373"/>
        <v>11.62</v>
      </c>
      <c r="Q3989" s="4" t="str">
        <f t="shared" si="374"/>
        <v>theater</v>
      </c>
      <c r="R3989" s="12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0">
        <f t="shared" si="372"/>
        <v>2</v>
      </c>
      <c r="P3990" s="11">
        <f t="shared" si="373"/>
        <v>8</v>
      </c>
      <c r="Q3990" s="4" t="str">
        <f t="shared" si="374"/>
        <v>theater</v>
      </c>
      <c r="R3990" s="12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0">
        <f t="shared" si="372"/>
        <v>0</v>
      </c>
      <c r="P3991" s="11">
        <f t="shared" si="373"/>
        <v>0</v>
      </c>
      <c r="Q3991" s="4" t="str">
        <f t="shared" si="374"/>
        <v>theater</v>
      </c>
      <c r="R3991" s="12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0">
        <f t="shared" si="372"/>
        <v>4</v>
      </c>
      <c r="P3992" s="11">
        <f t="shared" si="373"/>
        <v>23</v>
      </c>
      <c r="Q3992" s="4" t="str">
        <f t="shared" si="374"/>
        <v>theater</v>
      </c>
      <c r="R3992" s="1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0">
        <f t="shared" si="372"/>
        <v>20</v>
      </c>
      <c r="P3993" s="11">
        <f t="shared" si="373"/>
        <v>100</v>
      </c>
      <c r="Q3993" s="4" t="str">
        <f t="shared" si="374"/>
        <v>theater</v>
      </c>
      <c r="R3993" s="12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0">
        <f t="shared" si="372"/>
        <v>5</v>
      </c>
      <c r="P3994" s="11">
        <f t="shared" si="373"/>
        <v>60.11</v>
      </c>
      <c r="Q3994" s="4" t="str">
        <f t="shared" si="374"/>
        <v>theater</v>
      </c>
      <c r="R3994" s="12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0">
        <f t="shared" si="372"/>
        <v>0</v>
      </c>
      <c r="P3995" s="11">
        <f t="shared" si="373"/>
        <v>3</v>
      </c>
      <c r="Q3995" s="4" t="str">
        <f t="shared" si="374"/>
        <v>theater</v>
      </c>
      <c r="R3995" s="12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0">
        <f t="shared" si="372"/>
        <v>0</v>
      </c>
      <c r="P3996" s="11">
        <f t="shared" si="373"/>
        <v>5</v>
      </c>
      <c r="Q3996" s="4" t="str">
        <f t="shared" si="374"/>
        <v>theater</v>
      </c>
      <c r="R3996" s="12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0">
        <f t="shared" si="372"/>
        <v>35</v>
      </c>
      <c r="P3997" s="11">
        <f t="shared" si="373"/>
        <v>17.5</v>
      </c>
      <c r="Q3997" s="4" t="str">
        <f t="shared" si="374"/>
        <v>theater</v>
      </c>
      <c r="R3997" s="12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0">
        <f t="shared" si="372"/>
        <v>17</v>
      </c>
      <c r="P3998" s="11">
        <f t="shared" si="373"/>
        <v>29.24</v>
      </c>
      <c r="Q3998" s="4" t="str">
        <f t="shared" si="374"/>
        <v>theater</v>
      </c>
      <c r="R3998" s="12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0">
        <f t="shared" si="372"/>
        <v>0</v>
      </c>
      <c r="P3999" s="11">
        <f t="shared" si="373"/>
        <v>0</v>
      </c>
      <c r="Q3999" s="4" t="str">
        <f t="shared" si="374"/>
        <v>theater</v>
      </c>
      <c r="R3999" s="12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0">
        <f t="shared" si="372"/>
        <v>57</v>
      </c>
      <c r="P4000" s="11">
        <f t="shared" si="373"/>
        <v>59.58</v>
      </c>
      <c r="Q4000" s="4" t="str">
        <f t="shared" si="374"/>
        <v>theater</v>
      </c>
      <c r="R4000" s="12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0">
        <f t="shared" si="372"/>
        <v>17</v>
      </c>
      <c r="P4001" s="11">
        <f t="shared" si="373"/>
        <v>82.57</v>
      </c>
      <c r="Q4001" s="4" t="str">
        <f t="shared" si="374"/>
        <v>theater</v>
      </c>
      <c r="R4001" s="12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0">
        <f t="shared" si="372"/>
        <v>0</v>
      </c>
      <c r="P4002" s="11">
        <f t="shared" si="373"/>
        <v>10</v>
      </c>
      <c r="Q4002" s="4" t="str">
        <f t="shared" si="374"/>
        <v>theater</v>
      </c>
      <c r="R4002" s="1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0">
        <f t="shared" si="372"/>
        <v>38</v>
      </c>
      <c r="P4003" s="11">
        <f t="shared" si="373"/>
        <v>32.36</v>
      </c>
      <c r="Q4003" s="4" t="str">
        <f t="shared" si="374"/>
        <v>theater</v>
      </c>
      <c r="R4003" s="12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0">
        <f t="shared" si="372"/>
        <v>2</v>
      </c>
      <c r="P4004" s="11">
        <f t="shared" si="373"/>
        <v>5.75</v>
      </c>
      <c r="Q4004" s="4" t="str">
        <f t="shared" si="374"/>
        <v>theater</v>
      </c>
      <c r="R4004" s="12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0">
        <f t="shared" si="372"/>
        <v>10</v>
      </c>
      <c r="P4005" s="11">
        <f t="shared" si="373"/>
        <v>100.5</v>
      </c>
      <c r="Q4005" s="4" t="str">
        <f t="shared" si="374"/>
        <v>theater</v>
      </c>
      <c r="R4005" s="12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ht="15.7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0">
        <f t="shared" si="372"/>
        <v>0</v>
      </c>
      <c r="P4006" s="11">
        <f t="shared" si="373"/>
        <v>1</v>
      </c>
      <c r="Q4006" s="4" t="str">
        <f t="shared" si="374"/>
        <v>theater</v>
      </c>
      <c r="R4006" s="12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0">
        <f t="shared" si="372"/>
        <v>1</v>
      </c>
      <c r="P4007" s="11">
        <f t="shared" si="373"/>
        <v>20</v>
      </c>
      <c r="Q4007" s="4" t="str">
        <f t="shared" si="374"/>
        <v>theater</v>
      </c>
      <c r="R4007" s="12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0">
        <f t="shared" si="372"/>
        <v>0</v>
      </c>
      <c r="P4008" s="11">
        <f t="shared" si="373"/>
        <v>2</v>
      </c>
      <c r="Q4008" s="4" t="str">
        <f t="shared" si="374"/>
        <v>theater</v>
      </c>
      <c r="R4008" s="12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0">
        <f t="shared" si="372"/>
        <v>0</v>
      </c>
      <c r="P4009" s="11">
        <f t="shared" si="373"/>
        <v>5</v>
      </c>
      <c r="Q4009" s="4" t="str">
        <f t="shared" si="374"/>
        <v>theater</v>
      </c>
      <c r="R4009" s="12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0">
        <f t="shared" si="372"/>
        <v>6</v>
      </c>
      <c r="P4010" s="11">
        <f t="shared" si="373"/>
        <v>15</v>
      </c>
      <c r="Q4010" s="4" t="str">
        <f t="shared" si="374"/>
        <v>theater</v>
      </c>
      <c r="R4010" s="12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0">
        <f t="shared" si="372"/>
        <v>4</v>
      </c>
      <c r="P4011" s="11">
        <f t="shared" si="373"/>
        <v>25</v>
      </c>
      <c r="Q4011" s="4" t="str">
        <f t="shared" si="374"/>
        <v>theater</v>
      </c>
      <c r="R4011" s="12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0">
        <f t="shared" si="372"/>
        <v>24</v>
      </c>
      <c r="P4012" s="11">
        <f t="shared" si="373"/>
        <v>45.84</v>
      </c>
      <c r="Q4012" s="4" t="str">
        <f t="shared" si="374"/>
        <v>theater</v>
      </c>
      <c r="R4012" s="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0">
        <f t="shared" si="372"/>
        <v>8</v>
      </c>
      <c r="P4013" s="11">
        <f t="shared" si="373"/>
        <v>4.75</v>
      </c>
      <c r="Q4013" s="4" t="str">
        <f t="shared" si="374"/>
        <v>theater</v>
      </c>
      <c r="R4013" s="12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0">
        <f t="shared" si="372"/>
        <v>0</v>
      </c>
      <c r="P4014" s="11">
        <f t="shared" si="373"/>
        <v>0</v>
      </c>
      <c r="Q4014" s="4" t="str">
        <f t="shared" si="374"/>
        <v>theater</v>
      </c>
      <c r="R4014" s="12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0">
        <f t="shared" si="372"/>
        <v>1</v>
      </c>
      <c r="P4015" s="11">
        <f t="shared" si="373"/>
        <v>13</v>
      </c>
      <c r="Q4015" s="4" t="str">
        <f t="shared" si="374"/>
        <v>theater</v>
      </c>
      <c r="R4015" s="12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0">
        <f t="shared" si="372"/>
        <v>0</v>
      </c>
      <c r="P4016" s="11">
        <f t="shared" si="373"/>
        <v>0</v>
      </c>
      <c r="Q4016" s="4" t="str">
        <f t="shared" si="374"/>
        <v>theater</v>
      </c>
      <c r="R4016" s="12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0">
        <f t="shared" si="372"/>
        <v>0</v>
      </c>
      <c r="P4017" s="11">
        <f t="shared" si="373"/>
        <v>1</v>
      </c>
      <c r="Q4017" s="4" t="str">
        <f t="shared" si="374"/>
        <v>theater</v>
      </c>
      <c r="R4017" s="12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0">
        <f t="shared" si="372"/>
        <v>14</v>
      </c>
      <c r="P4018" s="11">
        <f t="shared" si="373"/>
        <v>10</v>
      </c>
      <c r="Q4018" s="4" t="str">
        <f t="shared" si="374"/>
        <v>theater</v>
      </c>
      <c r="R4018" s="12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0">
        <f t="shared" si="372"/>
        <v>1</v>
      </c>
      <c r="P4019" s="11">
        <f t="shared" si="373"/>
        <v>52.5</v>
      </c>
      <c r="Q4019" s="4" t="str">
        <f t="shared" si="374"/>
        <v>theater</v>
      </c>
      <c r="R4019" s="12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0">
        <f t="shared" si="372"/>
        <v>9</v>
      </c>
      <c r="P4020" s="11">
        <f t="shared" si="373"/>
        <v>32.5</v>
      </c>
      <c r="Q4020" s="4" t="str">
        <f t="shared" si="374"/>
        <v>theater</v>
      </c>
      <c r="R4020" s="12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0">
        <f t="shared" si="372"/>
        <v>1</v>
      </c>
      <c r="P4021" s="11">
        <f t="shared" si="373"/>
        <v>7.25</v>
      </c>
      <c r="Q4021" s="4" t="str">
        <f t="shared" si="374"/>
        <v>theater</v>
      </c>
      <c r="R4021" s="12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0">
        <f t="shared" si="372"/>
        <v>17</v>
      </c>
      <c r="P4022" s="11">
        <f t="shared" si="373"/>
        <v>33.33</v>
      </c>
      <c r="Q4022" s="4" t="str">
        <f t="shared" si="374"/>
        <v>theater</v>
      </c>
      <c r="R4022" s="1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0">
        <f t="shared" si="372"/>
        <v>1</v>
      </c>
      <c r="P4023" s="11">
        <f t="shared" si="373"/>
        <v>62.5</v>
      </c>
      <c r="Q4023" s="4" t="str">
        <f t="shared" si="374"/>
        <v>theater</v>
      </c>
      <c r="R4023" s="12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0">
        <f t="shared" si="372"/>
        <v>70</v>
      </c>
      <c r="P4024" s="11">
        <f t="shared" si="373"/>
        <v>63.56</v>
      </c>
      <c r="Q4024" s="4" t="str">
        <f t="shared" si="374"/>
        <v>theater</v>
      </c>
      <c r="R4024" s="12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0">
        <f t="shared" si="372"/>
        <v>0</v>
      </c>
      <c r="P4025" s="11">
        <f t="shared" si="373"/>
        <v>0</v>
      </c>
      <c r="Q4025" s="4" t="str">
        <f t="shared" si="374"/>
        <v>theater</v>
      </c>
      <c r="R4025" s="12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0">
        <f t="shared" si="372"/>
        <v>1</v>
      </c>
      <c r="P4026" s="11">
        <f t="shared" si="373"/>
        <v>10</v>
      </c>
      <c r="Q4026" s="4" t="str">
        <f t="shared" si="374"/>
        <v>theater</v>
      </c>
      <c r="R4026" s="12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0">
        <f t="shared" si="372"/>
        <v>5</v>
      </c>
      <c r="P4027" s="11">
        <f t="shared" si="373"/>
        <v>62.5</v>
      </c>
      <c r="Q4027" s="4" t="str">
        <f t="shared" si="374"/>
        <v>theater</v>
      </c>
      <c r="R4027" s="12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0">
        <f t="shared" si="372"/>
        <v>0</v>
      </c>
      <c r="P4028" s="11">
        <f t="shared" si="373"/>
        <v>0</v>
      </c>
      <c r="Q4028" s="4" t="str">
        <f t="shared" si="374"/>
        <v>theater</v>
      </c>
      <c r="R4028" s="12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0">
        <f t="shared" si="372"/>
        <v>7</v>
      </c>
      <c r="P4029" s="11">
        <f t="shared" si="373"/>
        <v>30.71</v>
      </c>
      <c r="Q4029" s="4" t="str">
        <f t="shared" si="374"/>
        <v>theater</v>
      </c>
      <c r="R4029" s="12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0">
        <f t="shared" si="372"/>
        <v>28</v>
      </c>
      <c r="P4030" s="11">
        <f t="shared" si="373"/>
        <v>51</v>
      </c>
      <c r="Q4030" s="4" t="str">
        <f t="shared" si="374"/>
        <v>theater</v>
      </c>
      <c r="R4030" s="12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0">
        <f t="shared" si="372"/>
        <v>0</v>
      </c>
      <c r="P4031" s="11">
        <f t="shared" si="373"/>
        <v>0</v>
      </c>
      <c r="Q4031" s="4" t="str">
        <f t="shared" si="374"/>
        <v>theater</v>
      </c>
      <c r="R4031" s="12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0">
        <f t="shared" si="372"/>
        <v>16</v>
      </c>
      <c r="P4032" s="11">
        <f t="shared" si="373"/>
        <v>66.67</v>
      </c>
      <c r="Q4032" s="4" t="str">
        <f t="shared" si="374"/>
        <v>theater</v>
      </c>
      <c r="R4032" s="1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0">
        <f t="shared" si="372"/>
        <v>0</v>
      </c>
      <c r="P4033" s="11">
        <f t="shared" si="373"/>
        <v>0</v>
      </c>
      <c r="Q4033" s="4" t="str">
        <f t="shared" si="374"/>
        <v>theater</v>
      </c>
      <c r="R4033" s="12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0">
        <f t="shared" ref="O4034:O4097" si="378">ROUND((E4034/D4034)*100,0)</f>
        <v>7</v>
      </c>
      <c r="P4034" s="11">
        <f t="shared" si="373"/>
        <v>59</v>
      </c>
      <c r="Q4034" s="4" t="str">
        <f t="shared" si="374"/>
        <v>theater</v>
      </c>
      <c r="R4034" s="12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0">
        <f t="shared" si="378"/>
        <v>26</v>
      </c>
      <c r="P4035" s="11">
        <f t="shared" ref="P4035:P4098" si="379">IFERROR(ROUND((E4035/L4035),2),0)</f>
        <v>65.34</v>
      </c>
      <c r="Q4035" s="4" t="str">
        <f t="shared" ref="Q4035:Q4098" si="380">MID(N4035,1,FIND("/",N4035,1)-1)</f>
        <v>theater</v>
      </c>
      <c r="R4035" s="12" t="str">
        <f t="shared" ref="R4035:R4098" si="381">RIGHT(N4035,(LEN(N4035)-FIND("/",N4035,1)))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0">
        <f t="shared" si="378"/>
        <v>1</v>
      </c>
      <c r="P4036" s="11">
        <f t="shared" si="379"/>
        <v>100</v>
      </c>
      <c r="Q4036" s="4" t="str">
        <f t="shared" si="380"/>
        <v>theater</v>
      </c>
      <c r="R4036" s="12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0">
        <f t="shared" si="378"/>
        <v>37</v>
      </c>
      <c r="P4037" s="11">
        <f t="shared" si="379"/>
        <v>147.4</v>
      </c>
      <c r="Q4037" s="4" t="str">
        <f t="shared" si="380"/>
        <v>theater</v>
      </c>
      <c r="R4037" s="12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0">
        <f t="shared" si="378"/>
        <v>47</v>
      </c>
      <c r="P4038" s="11">
        <f t="shared" si="379"/>
        <v>166.06</v>
      </c>
      <c r="Q4038" s="4" t="str">
        <f t="shared" si="380"/>
        <v>theater</v>
      </c>
      <c r="R4038" s="12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0">
        <f t="shared" si="378"/>
        <v>11</v>
      </c>
      <c r="P4039" s="11">
        <f t="shared" si="379"/>
        <v>40</v>
      </c>
      <c r="Q4039" s="4" t="str">
        <f t="shared" si="380"/>
        <v>theater</v>
      </c>
      <c r="R4039" s="12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0">
        <f t="shared" si="378"/>
        <v>12</v>
      </c>
      <c r="P4040" s="11">
        <f t="shared" si="379"/>
        <v>75.25</v>
      </c>
      <c r="Q4040" s="4" t="str">
        <f t="shared" si="380"/>
        <v>theater</v>
      </c>
      <c r="R4040" s="12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0">
        <f t="shared" si="378"/>
        <v>60</v>
      </c>
      <c r="P4041" s="11">
        <f t="shared" si="379"/>
        <v>60</v>
      </c>
      <c r="Q4041" s="4" t="str">
        <f t="shared" si="380"/>
        <v>theater</v>
      </c>
      <c r="R4041" s="12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0">
        <f t="shared" si="378"/>
        <v>31</v>
      </c>
      <c r="P4042" s="11">
        <f t="shared" si="379"/>
        <v>1250</v>
      </c>
      <c r="Q4042" s="4" t="str">
        <f t="shared" si="380"/>
        <v>theater</v>
      </c>
      <c r="R4042" s="1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0">
        <f t="shared" si="378"/>
        <v>0</v>
      </c>
      <c r="P4043" s="11">
        <f t="shared" si="379"/>
        <v>10.5</v>
      </c>
      <c r="Q4043" s="4" t="str">
        <f t="shared" si="380"/>
        <v>theater</v>
      </c>
      <c r="R4043" s="12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0">
        <f t="shared" si="378"/>
        <v>0</v>
      </c>
      <c r="P4044" s="11">
        <f t="shared" si="379"/>
        <v>7</v>
      </c>
      <c r="Q4044" s="4" t="str">
        <f t="shared" si="380"/>
        <v>theater</v>
      </c>
      <c r="R4044" s="12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0">
        <f t="shared" si="378"/>
        <v>0</v>
      </c>
      <c r="P4045" s="11">
        <f t="shared" si="379"/>
        <v>0</v>
      </c>
      <c r="Q4045" s="4" t="str">
        <f t="shared" si="380"/>
        <v>theater</v>
      </c>
      <c r="R4045" s="12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0">
        <f t="shared" si="378"/>
        <v>38</v>
      </c>
      <c r="P4046" s="11">
        <f t="shared" si="379"/>
        <v>56.25</v>
      </c>
      <c r="Q4046" s="4" t="str">
        <f t="shared" si="380"/>
        <v>theater</v>
      </c>
      <c r="R4046" s="12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0">
        <f t="shared" si="378"/>
        <v>0</v>
      </c>
      <c r="P4047" s="11">
        <f t="shared" si="379"/>
        <v>1</v>
      </c>
      <c r="Q4047" s="4" t="str">
        <f t="shared" si="380"/>
        <v>theater</v>
      </c>
      <c r="R4047" s="12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0">
        <f t="shared" si="378"/>
        <v>8</v>
      </c>
      <c r="P4048" s="11">
        <f t="shared" si="379"/>
        <v>38.33</v>
      </c>
      <c r="Q4048" s="4" t="str">
        <f t="shared" si="380"/>
        <v>theater</v>
      </c>
      <c r="R4048" s="12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0">
        <f t="shared" si="378"/>
        <v>2</v>
      </c>
      <c r="P4049" s="11">
        <f t="shared" si="379"/>
        <v>27.5</v>
      </c>
      <c r="Q4049" s="4" t="str">
        <f t="shared" si="380"/>
        <v>theater</v>
      </c>
      <c r="R4049" s="12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0">
        <f t="shared" si="378"/>
        <v>18</v>
      </c>
      <c r="P4050" s="11">
        <f t="shared" si="379"/>
        <v>32.979999999999997</v>
      </c>
      <c r="Q4050" s="4" t="str">
        <f t="shared" si="380"/>
        <v>theater</v>
      </c>
      <c r="R4050" s="12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0">
        <f t="shared" si="378"/>
        <v>0</v>
      </c>
      <c r="P4051" s="11">
        <f t="shared" si="379"/>
        <v>16</v>
      </c>
      <c r="Q4051" s="4" t="str">
        <f t="shared" si="380"/>
        <v>theater</v>
      </c>
      <c r="R4051" s="12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0">
        <f t="shared" si="378"/>
        <v>0</v>
      </c>
      <c r="P4052" s="11">
        <f t="shared" si="379"/>
        <v>1</v>
      </c>
      <c r="Q4052" s="4" t="str">
        <f t="shared" si="380"/>
        <v>theater</v>
      </c>
      <c r="R4052" s="1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0">
        <f t="shared" si="378"/>
        <v>0</v>
      </c>
      <c r="P4053" s="11">
        <f t="shared" si="379"/>
        <v>0</v>
      </c>
      <c r="Q4053" s="4" t="str">
        <f t="shared" si="380"/>
        <v>theater</v>
      </c>
      <c r="R4053" s="12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0">
        <f t="shared" si="378"/>
        <v>38</v>
      </c>
      <c r="P4054" s="11">
        <f t="shared" si="379"/>
        <v>86.62</v>
      </c>
      <c r="Q4054" s="4" t="str">
        <f t="shared" si="380"/>
        <v>theater</v>
      </c>
      <c r="R4054" s="12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0">
        <f t="shared" si="378"/>
        <v>22</v>
      </c>
      <c r="P4055" s="11">
        <f t="shared" si="379"/>
        <v>55</v>
      </c>
      <c r="Q4055" s="4" t="str">
        <f t="shared" si="380"/>
        <v>theater</v>
      </c>
      <c r="R4055" s="12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0">
        <f t="shared" si="378"/>
        <v>0</v>
      </c>
      <c r="P4056" s="11">
        <f t="shared" si="379"/>
        <v>0</v>
      </c>
      <c r="Q4056" s="4" t="str">
        <f t="shared" si="380"/>
        <v>theater</v>
      </c>
      <c r="R4056" s="12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0">
        <f t="shared" si="378"/>
        <v>18</v>
      </c>
      <c r="P4057" s="11">
        <f t="shared" si="379"/>
        <v>41.95</v>
      </c>
      <c r="Q4057" s="4" t="str">
        <f t="shared" si="380"/>
        <v>theater</v>
      </c>
      <c r="R4057" s="12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0">
        <f t="shared" si="378"/>
        <v>53</v>
      </c>
      <c r="P4058" s="11">
        <f t="shared" si="379"/>
        <v>88.33</v>
      </c>
      <c r="Q4058" s="4" t="str">
        <f t="shared" si="380"/>
        <v>theater</v>
      </c>
      <c r="R4058" s="12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0">
        <f t="shared" si="378"/>
        <v>22</v>
      </c>
      <c r="P4059" s="11">
        <f t="shared" si="379"/>
        <v>129.16999999999999</v>
      </c>
      <c r="Q4059" s="4" t="str">
        <f t="shared" si="380"/>
        <v>theater</v>
      </c>
      <c r="R4059" s="12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0">
        <f t="shared" si="378"/>
        <v>3</v>
      </c>
      <c r="P4060" s="11">
        <f t="shared" si="379"/>
        <v>23.75</v>
      </c>
      <c r="Q4060" s="4" t="str">
        <f t="shared" si="380"/>
        <v>theater</v>
      </c>
      <c r="R4060" s="12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0">
        <f t="shared" si="378"/>
        <v>3</v>
      </c>
      <c r="P4061" s="11">
        <f t="shared" si="379"/>
        <v>35.71</v>
      </c>
      <c r="Q4061" s="4" t="str">
        <f t="shared" si="380"/>
        <v>theater</v>
      </c>
      <c r="R4061" s="12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0">
        <f t="shared" si="378"/>
        <v>3</v>
      </c>
      <c r="P4062" s="11">
        <f t="shared" si="379"/>
        <v>57</v>
      </c>
      <c r="Q4062" s="4" t="str">
        <f t="shared" si="380"/>
        <v>theater</v>
      </c>
      <c r="R4062" s="1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0">
        <f t="shared" si="378"/>
        <v>0</v>
      </c>
      <c r="P4063" s="11">
        <f t="shared" si="379"/>
        <v>0</v>
      </c>
      <c r="Q4063" s="4" t="str">
        <f t="shared" si="380"/>
        <v>theater</v>
      </c>
      <c r="R4063" s="12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0">
        <f t="shared" si="378"/>
        <v>2</v>
      </c>
      <c r="P4064" s="11">
        <f t="shared" si="379"/>
        <v>163.33000000000001</v>
      </c>
      <c r="Q4064" s="4" t="str">
        <f t="shared" si="380"/>
        <v>theater</v>
      </c>
      <c r="R4064" s="12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0">
        <f t="shared" si="378"/>
        <v>1</v>
      </c>
      <c r="P4065" s="11">
        <f t="shared" si="379"/>
        <v>15</v>
      </c>
      <c r="Q4065" s="4" t="str">
        <f t="shared" si="380"/>
        <v>theater</v>
      </c>
      <c r="R4065" s="12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0">
        <f t="shared" si="378"/>
        <v>19</v>
      </c>
      <c r="P4066" s="11">
        <f t="shared" si="379"/>
        <v>64.17</v>
      </c>
      <c r="Q4066" s="4" t="str">
        <f t="shared" si="380"/>
        <v>theater</v>
      </c>
      <c r="R4066" s="12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0">
        <f t="shared" si="378"/>
        <v>1</v>
      </c>
      <c r="P4067" s="11">
        <f t="shared" si="379"/>
        <v>6.75</v>
      </c>
      <c r="Q4067" s="4" t="str">
        <f t="shared" si="380"/>
        <v>theater</v>
      </c>
      <c r="R4067" s="12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0">
        <f t="shared" si="378"/>
        <v>0</v>
      </c>
      <c r="P4068" s="11">
        <f t="shared" si="379"/>
        <v>25</v>
      </c>
      <c r="Q4068" s="4" t="str">
        <f t="shared" si="380"/>
        <v>theater</v>
      </c>
      <c r="R4068" s="12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0">
        <f t="shared" si="378"/>
        <v>61</v>
      </c>
      <c r="P4069" s="11">
        <f t="shared" si="379"/>
        <v>179.12</v>
      </c>
      <c r="Q4069" s="4" t="str">
        <f t="shared" si="380"/>
        <v>theater</v>
      </c>
      <c r="R4069" s="12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0">
        <f t="shared" si="378"/>
        <v>1</v>
      </c>
      <c r="P4070" s="11">
        <f t="shared" si="379"/>
        <v>34.950000000000003</v>
      </c>
      <c r="Q4070" s="4" t="str">
        <f t="shared" si="380"/>
        <v>theater</v>
      </c>
      <c r="R4070" s="12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0">
        <f t="shared" si="378"/>
        <v>34</v>
      </c>
      <c r="P4071" s="11">
        <f t="shared" si="379"/>
        <v>33.08</v>
      </c>
      <c r="Q4071" s="4" t="str">
        <f t="shared" si="380"/>
        <v>theater</v>
      </c>
      <c r="R4071" s="12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0">
        <f t="shared" si="378"/>
        <v>17</v>
      </c>
      <c r="P4072" s="11">
        <f t="shared" si="379"/>
        <v>27.5</v>
      </c>
      <c r="Q4072" s="4" t="str">
        <f t="shared" si="380"/>
        <v>theater</v>
      </c>
      <c r="R4072" s="1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0">
        <f t="shared" si="378"/>
        <v>0</v>
      </c>
      <c r="P4073" s="11">
        <f t="shared" si="379"/>
        <v>0</v>
      </c>
      <c r="Q4073" s="4" t="str">
        <f t="shared" si="380"/>
        <v>theater</v>
      </c>
      <c r="R4073" s="12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0">
        <f t="shared" si="378"/>
        <v>0</v>
      </c>
      <c r="P4074" s="11">
        <f t="shared" si="379"/>
        <v>2</v>
      </c>
      <c r="Q4074" s="4" t="str">
        <f t="shared" si="380"/>
        <v>theater</v>
      </c>
      <c r="R4074" s="12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0">
        <f t="shared" si="378"/>
        <v>1</v>
      </c>
      <c r="P4075" s="11">
        <f t="shared" si="379"/>
        <v>18.5</v>
      </c>
      <c r="Q4075" s="4" t="str">
        <f t="shared" si="380"/>
        <v>theater</v>
      </c>
      <c r="R4075" s="12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0">
        <f t="shared" si="378"/>
        <v>27</v>
      </c>
      <c r="P4076" s="11">
        <f t="shared" si="379"/>
        <v>35</v>
      </c>
      <c r="Q4076" s="4" t="str">
        <f t="shared" si="380"/>
        <v>theater</v>
      </c>
      <c r="R4076" s="12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0">
        <f t="shared" si="378"/>
        <v>29</v>
      </c>
      <c r="P4077" s="11">
        <f t="shared" si="379"/>
        <v>44.31</v>
      </c>
      <c r="Q4077" s="4" t="str">
        <f t="shared" si="380"/>
        <v>theater</v>
      </c>
      <c r="R4077" s="12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0">
        <f t="shared" si="378"/>
        <v>0</v>
      </c>
      <c r="P4078" s="11">
        <f t="shared" si="379"/>
        <v>0</v>
      </c>
      <c r="Q4078" s="4" t="str">
        <f t="shared" si="380"/>
        <v>theater</v>
      </c>
      <c r="R4078" s="12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0">
        <f t="shared" si="378"/>
        <v>9</v>
      </c>
      <c r="P4079" s="11">
        <f t="shared" si="379"/>
        <v>222.5</v>
      </c>
      <c r="Q4079" s="4" t="str">
        <f t="shared" si="380"/>
        <v>theater</v>
      </c>
      <c r="R4079" s="12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0">
        <f t="shared" si="378"/>
        <v>0</v>
      </c>
      <c r="P4080" s="11">
        <f t="shared" si="379"/>
        <v>0</v>
      </c>
      <c r="Q4080" s="4" t="str">
        <f t="shared" si="380"/>
        <v>theater</v>
      </c>
      <c r="R4080" s="12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0">
        <f t="shared" si="378"/>
        <v>0</v>
      </c>
      <c r="P4081" s="11">
        <f t="shared" si="379"/>
        <v>5</v>
      </c>
      <c r="Q4081" s="4" t="str">
        <f t="shared" si="380"/>
        <v>theater</v>
      </c>
      <c r="R4081" s="12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0">
        <f t="shared" si="378"/>
        <v>0</v>
      </c>
      <c r="P4082" s="11">
        <f t="shared" si="379"/>
        <v>0</v>
      </c>
      <c r="Q4082" s="4" t="str">
        <f t="shared" si="380"/>
        <v>theater</v>
      </c>
      <c r="R4082" s="1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0">
        <f t="shared" si="378"/>
        <v>16</v>
      </c>
      <c r="P4083" s="11">
        <f t="shared" si="379"/>
        <v>29.17</v>
      </c>
      <c r="Q4083" s="4" t="str">
        <f t="shared" si="380"/>
        <v>theater</v>
      </c>
      <c r="R4083" s="12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0">
        <f t="shared" si="378"/>
        <v>2</v>
      </c>
      <c r="P4084" s="11">
        <f t="shared" si="379"/>
        <v>1.5</v>
      </c>
      <c r="Q4084" s="4" t="str">
        <f t="shared" si="380"/>
        <v>theater</v>
      </c>
      <c r="R4084" s="12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0">
        <f t="shared" si="378"/>
        <v>22</v>
      </c>
      <c r="P4085" s="11">
        <f t="shared" si="379"/>
        <v>126.5</v>
      </c>
      <c r="Q4085" s="4" t="str">
        <f t="shared" si="380"/>
        <v>theater</v>
      </c>
      <c r="R4085" s="12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0">
        <f t="shared" si="378"/>
        <v>0</v>
      </c>
      <c r="P4086" s="11">
        <f t="shared" si="379"/>
        <v>10</v>
      </c>
      <c r="Q4086" s="4" t="str">
        <f t="shared" si="380"/>
        <v>theater</v>
      </c>
      <c r="R4086" s="12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0">
        <f t="shared" si="378"/>
        <v>0</v>
      </c>
      <c r="P4087" s="11">
        <f t="shared" si="379"/>
        <v>10</v>
      </c>
      <c r="Q4087" s="4" t="str">
        <f t="shared" si="380"/>
        <v>theater</v>
      </c>
      <c r="R4087" s="12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0">
        <f t="shared" si="378"/>
        <v>5</v>
      </c>
      <c r="P4088" s="11">
        <f t="shared" si="379"/>
        <v>9.4</v>
      </c>
      <c r="Q4088" s="4" t="str">
        <f t="shared" si="380"/>
        <v>theater</v>
      </c>
      <c r="R4088" s="12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0">
        <f t="shared" si="378"/>
        <v>0</v>
      </c>
      <c r="P4089" s="11">
        <f t="shared" si="379"/>
        <v>0</v>
      </c>
      <c r="Q4089" s="4" t="str">
        <f t="shared" si="380"/>
        <v>theater</v>
      </c>
      <c r="R4089" s="12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0">
        <f t="shared" si="378"/>
        <v>11</v>
      </c>
      <c r="P4090" s="11">
        <f t="shared" si="379"/>
        <v>72</v>
      </c>
      <c r="Q4090" s="4" t="str">
        <f t="shared" si="380"/>
        <v>theater</v>
      </c>
      <c r="R4090" s="12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0">
        <f t="shared" si="378"/>
        <v>5</v>
      </c>
      <c r="P4091" s="11">
        <f t="shared" si="379"/>
        <v>30</v>
      </c>
      <c r="Q4091" s="4" t="str">
        <f t="shared" si="380"/>
        <v>theater</v>
      </c>
      <c r="R4091" s="12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0">
        <f t="shared" si="378"/>
        <v>3</v>
      </c>
      <c r="P4092" s="11">
        <f t="shared" si="379"/>
        <v>10.67</v>
      </c>
      <c r="Q4092" s="4" t="str">
        <f t="shared" si="380"/>
        <v>theater</v>
      </c>
      <c r="R4092" s="1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0">
        <f t="shared" si="378"/>
        <v>13</v>
      </c>
      <c r="P4093" s="11">
        <f t="shared" si="379"/>
        <v>25.5</v>
      </c>
      <c r="Q4093" s="4" t="str">
        <f t="shared" si="380"/>
        <v>theater</v>
      </c>
      <c r="R4093" s="12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0">
        <f t="shared" si="378"/>
        <v>0</v>
      </c>
      <c r="P4094" s="11">
        <f t="shared" si="379"/>
        <v>20</v>
      </c>
      <c r="Q4094" s="4" t="str">
        <f t="shared" si="380"/>
        <v>theater</v>
      </c>
      <c r="R4094" s="12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0">
        <f t="shared" si="378"/>
        <v>2</v>
      </c>
      <c r="P4095" s="11">
        <f t="shared" si="379"/>
        <v>15</v>
      </c>
      <c r="Q4095" s="4" t="str">
        <f t="shared" si="380"/>
        <v>theater</v>
      </c>
      <c r="R4095" s="12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0">
        <f t="shared" si="378"/>
        <v>37</v>
      </c>
      <c r="P4096" s="11">
        <f t="shared" si="379"/>
        <v>91.25</v>
      </c>
      <c r="Q4096" s="4" t="str">
        <f t="shared" si="380"/>
        <v>theater</v>
      </c>
      <c r="R4096" s="12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0">
        <f t="shared" si="378"/>
        <v>3</v>
      </c>
      <c r="P4097" s="11">
        <f t="shared" si="379"/>
        <v>800</v>
      </c>
      <c r="Q4097" s="4" t="str">
        <f t="shared" si="380"/>
        <v>theater</v>
      </c>
      <c r="R4097" s="12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0">
        <f t="shared" ref="O4098:O4115" si="384">ROUND((E4098/D4098)*100,0)</f>
        <v>11</v>
      </c>
      <c r="P4098" s="11">
        <f t="shared" si="379"/>
        <v>80</v>
      </c>
      <c r="Q4098" s="4" t="str">
        <f t="shared" si="380"/>
        <v>theater</v>
      </c>
      <c r="R4098" s="12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0">
        <f t="shared" si="384"/>
        <v>0</v>
      </c>
      <c r="P4099" s="11">
        <f t="shared" ref="P4099:P4115" si="385">IFERROR(ROUND((E4099/L4099),2),0)</f>
        <v>0</v>
      </c>
      <c r="Q4099" s="4" t="str">
        <f t="shared" ref="Q4099:Q4115" si="386">MID(N4099,1,FIND("/",N4099,1)-1)</f>
        <v>theater</v>
      </c>
      <c r="R4099" s="12" t="str">
        <f t="shared" ref="R4099:R4115" si="387">RIGHT(N4099,(LEN(N4099)-FIND("/",N4099,1)))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0">
        <f t="shared" si="384"/>
        <v>0</v>
      </c>
      <c r="P4100" s="11">
        <f t="shared" si="385"/>
        <v>0</v>
      </c>
      <c r="Q4100" s="4" t="str">
        <f t="shared" si="386"/>
        <v>theater</v>
      </c>
      <c r="R4100" s="12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0">
        <f t="shared" si="384"/>
        <v>1</v>
      </c>
      <c r="P4101" s="11">
        <f t="shared" si="385"/>
        <v>50</v>
      </c>
      <c r="Q4101" s="4" t="str">
        <f t="shared" si="386"/>
        <v>theater</v>
      </c>
      <c r="R4101" s="12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0">
        <f t="shared" si="384"/>
        <v>0</v>
      </c>
      <c r="P4102" s="11">
        <f t="shared" si="385"/>
        <v>0</v>
      </c>
      <c r="Q4102" s="4" t="str">
        <f t="shared" si="386"/>
        <v>theater</v>
      </c>
      <c r="R4102" s="1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0">
        <f t="shared" si="384"/>
        <v>0</v>
      </c>
      <c r="P4103" s="11">
        <f t="shared" si="385"/>
        <v>0</v>
      </c>
      <c r="Q4103" s="4" t="str">
        <f t="shared" si="386"/>
        <v>theater</v>
      </c>
      <c r="R4103" s="12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0">
        <f t="shared" si="384"/>
        <v>27</v>
      </c>
      <c r="P4104" s="11">
        <f t="shared" si="385"/>
        <v>22.83</v>
      </c>
      <c r="Q4104" s="4" t="str">
        <f t="shared" si="386"/>
        <v>theater</v>
      </c>
      <c r="R4104" s="12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0">
        <f t="shared" si="384"/>
        <v>10</v>
      </c>
      <c r="P4105" s="11">
        <f t="shared" si="385"/>
        <v>16.670000000000002</v>
      </c>
      <c r="Q4105" s="4" t="str">
        <f t="shared" si="386"/>
        <v>theater</v>
      </c>
      <c r="R4105" s="12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0">
        <f t="shared" si="384"/>
        <v>21</v>
      </c>
      <c r="P4106" s="11">
        <f t="shared" si="385"/>
        <v>45.79</v>
      </c>
      <c r="Q4106" s="4" t="str">
        <f t="shared" si="386"/>
        <v>theater</v>
      </c>
      <c r="R4106" s="12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0">
        <f t="shared" si="384"/>
        <v>7</v>
      </c>
      <c r="P4107" s="11">
        <f t="shared" si="385"/>
        <v>383.33</v>
      </c>
      <c r="Q4107" s="4" t="str">
        <f t="shared" si="386"/>
        <v>theater</v>
      </c>
      <c r="R4107" s="12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0">
        <f t="shared" si="384"/>
        <v>71</v>
      </c>
      <c r="P4108" s="11">
        <f t="shared" si="385"/>
        <v>106.97</v>
      </c>
      <c r="Q4108" s="4" t="str">
        <f t="shared" si="386"/>
        <v>theater</v>
      </c>
      <c r="R4108" s="12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0">
        <f t="shared" si="384"/>
        <v>2</v>
      </c>
      <c r="P4109" s="11">
        <f t="shared" si="385"/>
        <v>10.25</v>
      </c>
      <c r="Q4109" s="4" t="str">
        <f t="shared" si="386"/>
        <v>theater</v>
      </c>
      <c r="R4109" s="12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0">
        <f t="shared" si="384"/>
        <v>2</v>
      </c>
      <c r="P4110" s="11">
        <f t="shared" si="385"/>
        <v>59</v>
      </c>
      <c r="Q4110" s="4" t="str">
        <f t="shared" si="386"/>
        <v>theater</v>
      </c>
      <c r="R4110" s="12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0">
        <f t="shared" si="384"/>
        <v>0</v>
      </c>
      <c r="P4111" s="11">
        <f t="shared" si="385"/>
        <v>0</v>
      </c>
      <c r="Q4111" s="4" t="str">
        <f t="shared" si="386"/>
        <v>theater</v>
      </c>
      <c r="R4111" s="12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0">
        <f t="shared" si="384"/>
        <v>29</v>
      </c>
      <c r="P4112" s="11">
        <f t="shared" si="385"/>
        <v>14.33</v>
      </c>
      <c r="Q4112" s="4" t="str">
        <f t="shared" si="386"/>
        <v>theater</v>
      </c>
      <c r="R4112" s="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0">
        <f t="shared" si="384"/>
        <v>3</v>
      </c>
      <c r="P4113" s="11">
        <f t="shared" si="385"/>
        <v>15.67</v>
      </c>
      <c r="Q4113" s="4" t="str">
        <f t="shared" si="386"/>
        <v>theater</v>
      </c>
      <c r="R4113" s="12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0">
        <f t="shared" si="384"/>
        <v>0</v>
      </c>
      <c r="P4114" s="11">
        <f t="shared" si="385"/>
        <v>1</v>
      </c>
      <c r="Q4114" s="4" t="str">
        <f t="shared" si="386"/>
        <v>theater</v>
      </c>
      <c r="R4114" s="12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0">
        <f t="shared" si="384"/>
        <v>0</v>
      </c>
      <c r="P4115" s="11">
        <f t="shared" si="385"/>
        <v>1</v>
      </c>
      <c r="Q4115" s="4" t="str">
        <f t="shared" si="386"/>
        <v>theater</v>
      </c>
      <c r="R4115" s="12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conditionalFormatting sqref="F1:F4115">
    <cfRule type="containsText" dxfId="11" priority="6" operator="containsText" text="canceled">
      <formula>NOT(ISERROR(SEARCH("canceled",F1)))</formula>
    </cfRule>
    <cfRule type="containsText" dxfId="10" priority="7" operator="containsText" text="live">
      <formula>NOT(ISERROR(SEARCH("live",F1)))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2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897E-F2E5-4BB6-A074-4B9284C94AC9}">
  <dimension ref="A1:H13"/>
  <sheetViews>
    <sheetView workbookViewId="0">
      <selection activeCell="E53" sqref="E53"/>
    </sheetView>
  </sheetViews>
  <sheetFormatPr defaultRowHeight="15" x14ac:dyDescent="0.25"/>
  <cols>
    <col min="1" max="1" width="26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9" t="s">
        <v>8382</v>
      </c>
      <c r="B1" s="19" t="s">
        <v>8383</v>
      </c>
      <c r="C1" s="19" t="s">
        <v>8384</v>
      </c>
      <c r="D1" s="19" t="s">
        <v>8385</v>
      </c>
      <c r="E1" s="19" t="s">
        <v>8386</v>
      </c>
      <c r="F1" s="19" t="s">
        <v>8387</v>
      </c>
      <c r="G1" s="19" t="s">
        <v>8388</v>
      </c>
      <c r="H1" s="19" t="s">
        <v>8389</v>
      </c>
    </row>
    <row r="2" spans="1:8" x14ac:dyDescent="0.25">
      <c r="A2" s="4" t="s">
        <v>8390</v>
      </c>
      <c r="B2" s="12">
        <f>COUNTIFS('Kickstarter Data'!D:D,"&lt;1000",'Kickstarter Data'!F:F,"successful")</f>
        <v>322</v>
      </c>
      <c r="C2" s="12">
        <f>COUNTIFS('Kickstarter Data'!D:D,"&lt;1000",'Kickstarter Data'!F:F,"failed")</f>
        <v>113</v>
      </c>
      <c r="D2" s="12">
        <f>COUNTIFS('Kickstarter Data'!D:D,"&lt;1000",'Kickstarter Data'!F:F,"canceled")</f>
        <v>18</v>
      </c>
      <c r="E2" s="4">
        <f>SUM(B2:D2)</f>
        <v>453</v>
      </c>
      <c r="F2" s="20">
        <f>B2/$E2</f>
        <v>0.71081677704194257</v>
      </c>
      <c r="G2" s="20">
        <f t="shared" ref="G2:H2" si="0">C2/$E2</f>
        <v>0.24944812362030905</v>
      </c>
      <c r="H2" s="20">
        <f t="shared" si="0"/>
        <v>3.9735099337748346E-2</v>
      </c>
    </row>
    <row r="3" spans="1:8" x14ac:dyDescent="0.25">
      <c r="A3" s="4" t="s">
        <v>8391</v>
      </c>
      <c r="B3" s="12">
        <f>COUNTIFS('Kickstarter Data'!D:D,"&gt;=1000",'Kickstarter Data'!D:D,"&lt;=4999",'Kickstarter Data'!F:F,"successful")</f>
        <v>932</v>
      </c>
      <c r="C3" s="12">
        <f>COUNTIFS('Kickstarter Data'!D:D,"&gt;=1000",'Kickstarter Data'!D:D,"&lt;=4999",'Kickstarter Data'!F:F,"failed")</f>
        <v>420</v>
      </c>
      <c r="D3" s="12">
        <f>COUNTIFS('Kickstarter Data'!D:D,"&gt;=1000",'Kickstarter Data'!D:D,"&lt;=4999",'Kickstarter Data'!F:F,"canceled")</f>
        <v>60</v>
      </c>
      <c r="E3" s="4">
        <f t="shared" ref="E3:E13" si="1">SUM(B3:D3)</f>
        <v>1412</v>
      </c>
      <c r="F3" s="20">
        <f t="shared" ref="F3:F13" si="2">B3/$E3</f>
        <v>0.66005665722379603</v>
      </c>
      <c r="G3" s="20">
        <f t="shared" ref="G3:G13" si="3">C3/$E3</f>
        <v>0.29745042492917845</v>
      </c>
      <c r="H3" s="20">
        <f t="shared" ref="H3:H13" si="4">D3/$E3</f>
        <v>4.2492917847025496E-2</v>
      </c>
    </row>
    <row r="4" spans="1:8" x14ac:dyDescent="0.25">
      <c r="A4" s="4" t="s">
        <v>8392</v>
      </c>
      <c r="B4" s="12">
        <f>COUNTIFS('Kickstarter Data'!D:D,"&gt;=5000",'Kickstarter Data'!D:D,"&lt;=9999",'Kickstarter Data'!F:F,"successful")</f>
        <v>381</v>
      </c>
      <c r="C4" s="12">
        <f>COUNTIFS('Kickstarter Data'!D:D,"&gt;=5000",'Kickstarter Data'!D:D,"&lt;=9999",'Kickstarter Data'!F:F,"failed")</f>
        <v>283</v>
      </c>
      <c r="D4" s="12">
        <f>COUNTIFS('Kickstarter Data'!D:D,"&gt;=5000",'Kickstarter Data'!D:D,"&lt;=9999",'Kickstarter Data'!F:F,"canceled")</f>
        <v>52</v>
      </c>
      <c r="E4" s="4">
        <f t="shared" si="1"/>
        <v>716</v>
      </c>
      <c r="F4" s="20">
        <f t="shared" si="2"/>
        <v>0.53212290502793291</v>
      </c>
      <c r="G4" s="20">
        <f t="shared" si="3"/>
        <v>0.39525139664804471</v>
      </c>
      <c r="H4" s="20">
        <f t="shared" si="4"/>
        <v>7.2625698324022353E-2</v>
      </c>
    </row>
    <row r="5" spans="1:8" x14ac:dyDescent="0.25">
      <c r="A5" s="4" t="s">
        <v>8393</v>
      </c>
      <c r="B5" s="12">
        <f>COUNTIFS('Kickstarter Data'!D:D,"&gt;=10000",'Kickstarter Data'!D:D,"&lt;=14999",'Kickstarter Data'!F:F,"successful")</f>
        <v>168</v>
      </c>
      <c r="C5" s="12">
        <f>COUNTIFS('Kickstarter Data'!D:D,"&gt;=10000",'Kickstarter Data'!D:D,"&lt;=14999",'Kickstarter Data'!F:F,"failed")</f>
        <v>144</v>
      </c>
      <c r="D5" s="12">
        <f>COUNTIFS('Kickstarter Data'!D:D,"&gt;=10000",'Kickstarter Data'!D:D,"&lt;=14999",'Kickstarter Data'!F:F,"canceled")</f>
        <v>40</v>
      </c>
      <c r="E5" s="4">
        <f t="shared" si="1"/>
        <v>352</v>
      </c>
      <c r="F5" s="20">
        <f t="shared" si="2"/>
        <v>0.47727272727272729</v>
      </c>
      <c r="G5" s="20">
        <f t="shared" si="3"/>
        <v>0.40909090909090912</v>
      </c>
      <c r="H5" s="20">
        <f t="shared" si="4"/>
        <v>0.11363636363636363</v>
      </c>
    </row>
    <row r="6" spans="1:8" x14ac:dyDescent="0.25">
      <c r="A6" s="4" t="s">
        <v>8394</v>
      </c>
      <c r="B6" s="12">
        <f>COUNTIFS('Kickstarter Data'!D:D,"&gt;=15000",'Kickstarter Data'!D:D,"&lt;=19999",'Kickstarter Data'!F:F,"successful")</f>
        <v>94</v>
      </c>
      <c r="C6" s="12">
        <f>COUNTIFS('Kickstarter Data'!D:D,"&gt;=15000",'Kickstarter Data'!D:D,"&lt;=19999",'Kickstarter Data'!F:F,"failed")</f>
        <v>90</v>
      </c>
      <c r="D6" s="12">
        <f>COUNTIFS('Kickstarter Data'!D:D,"&gt;=15000",'Kickstarter Data'!D:D,"&lt;=19999",'Kickstarter Data'!F:F,"canceled")</f>
        <v>17</v>
      </c>
      <c r="E6" s="4">
        <f t="shared" si="1"/>
        <v>201</v>
      </c>
      <c r="F6" s="20">
        <f t="shared" si="2"/>
        <v>0.46766169154228854</v>
      </c>
      <c r="G6" s="20">
        <f t="shared" si="3"/>
        <v>0.44776119402985076</v>
      </c>
      <c r="H6" s="20">
        <f t="shared" si="4"/>
        <v>8.45771144278607E-2</v>
      </c>
    </row>
    <row r="7" spans="1:8" x14ac:dyDescent="0.25">
      <c r="A7" s="4" t="s">
        <v>8395</v>
      </c>
      <c r="B7" s="12">
        <f>COUNTIFS('Kickstarter Data'!D:D,"&gt;=20000",'Kickstarter Data'!D:D,"&lt;=24999",'Kickstarter Data'!F:F,"successful")</f>
        <v>62</v>
      </c>
      <c r="C7" s="12">
        <f>COUNTIFS('Kickstarter Data'!D:D,"&gt;=20000",'Kickstarter Data'!D:D,"&lt;=24999",'Kickstarter Data'!F:F,"failed")</f>
        <v>72</v>
      </c>
      <c r="D7" s="12">
        <f>COUNTIFS('Kickstarter Data'!D:D,"&gt;=20000",'Kickstarter Data'!D:D,"&lt;=24999",'Kickstarter Data'!F:F,"canceled")</f>
        <v>14</v>
      </c>
      <c r="E7" s="4">
        <f t="shared" si="1"/>
        <v>148</v>
      </c>
      <c r="F7" s="20">
        <f t="shared" si="2"/>
        <v>0.41891891891891891</v>
      </c>
      <c r="G7" s="20">
        <f t="shared" si="3"/>
        <v>0.48648648648648651</v>
      </c>
      <c r="H7" s="20">
        <f t="shared" si="4"/>
        <v>9.45945945945946E-2</v>
      </c>
    </row>
    <row r="8" spans="1:8" x14ac:dyDescent="0.25">
      <c r="A8" s="4" t="s">
        <v>8396</v>
      </c>
      <c r="B8" s="12">
        <f>COUNTIFS('Kickstarter Data'!D:D,"&gt;=25000",'Kickstarter Data'!D:D,"&lt;=29999",'Kickstarter Data'!F:F,"successful")</f>
        <v>55</v>
      </c>
      <c r="C8" s="12">
        <f>COUNTIFS('Kickstarter Data'!D:D,"&gt;=25000",'Kickstarter Data'!D:D,"&lt;=29999",'Kickstarter Data'!F:F,"failed")</f>
        <v>64</v>
      </c>
      <c r="D8" s="12">
        <f>COUNTIFS('Kickstarter Data'!D:D,"&gt;=25000",'Kickstarter Data'!D:D,"&lt;=29999",'Kickstarter Data'!F:F,"canceled")</f>
        <v>18</v>
      </c>
      <c r="E8" s="4">
        <f t="shared" si="1"/>
        <v>137</v>
      </c>
      <c r="F8" s="20">
        <f t="shared" si="2"/>
        <v>0.40145985401459855</v>
      </c>
      <c r="G8" s="20">
        <f t="shared" si="3"/>
        <v>0.46715328467153283</v>
      </c>
      <c r="H8" s="20">
        <f t="shared" si="4"/>
        <v>0.13138686131386862</v>
      </c>
    </row>
    <row r="9" spans="1:8" x14ac:dyDescent="0.25">
      <c r="A9" s="4" t="s">
        <v>8397</v>
      </c>
      <c r="B9" s="12">
        <f>COUNTIFS('Kickstarter Data'!D:D,"&gt;=30000",'Kickstarter Data'!D:D,"&lt;=34999",'Kickstarter Data'!F:F,"successful")</f>
        <v>32</v>
      </c>
      <c r="C9" s="12">
        <f>COUNTIFS('Kickstarter Data'!D:D,"&gt;=30000",'Kickstarter Data'!D:D,"&lt;=34999",'Kickstarter Data'!F:F,"failed")</f>
        <v>37</v>
      </c>
      <c r="D9" s="12">
        <f>COUNTIFS('Kickstarter Data'!D:D,"&gt;=30000",'Kickstarter Data'!D:D,"&lt;=34999",'Kickstarter Data'!F:F,"canceled")</f>
        <v>13</v>
      </c>
      <c r="E9" s="4">
        <f t="shared" si="1"/>
        <v>82</v>
      </c>
      <c r="F9" s="20">
        <f t="shared" si="2"/>
        <v>0.3902439024390244</v>
      </c>
      <c r="G9" s="20">
        <f t="shared" si="3"/>
        <v>0.45121951219512196</v>
      </c>
      <c r="H9" s="20">
        <f t="shared" si="4"/>
        <v>0.15853658536585366</v>
      </c>
    </row>
    <row r="10" spans="1:8" x14ac:dyDescent="0.25">
      <c r="A10" s="4" t="s">
        <v>8398</v>
      </c>
      <c r="B10" s="12">
        <f>COUNTIFS('Kickstarter Data'!D:D,"&gt;=35000",'Kickstarter Data'!D:D,"&lt;=39999",'Kickstarter Data'!F:F,"successful")</f>
        <v>26</v>
      </c>
      <c r="C10" s="12">
        <f>COUNTIFS('Kickstarter Data'!D:D,"&gt;=35000",'Kickstarter Data'!D:D,"&lt;=39999",'Kickstarter Data'!F:F,"failed")</f>
        <v>22</v>
      </c>
      <c r="D10" s="12">
        <f>COUNTIFS('Kickstarter Data'!D:D,"&gt;=35000",'Kickstarter Data'!D:D,"&lt;=39999",'Kickstarter Data'!F:F,"canceled")</f>
        <v>7</v>
      </c>
      <c r="E10" s="4">
        <f t="shared" si="1"/>
        <v>55</v>
      </c>
      <c r="F10" s="20">
        <f t="shared" si="2"/>
        <v>0.47272727272727272</v>
      </c>
      <c r="G10" s="20">
        <f t="shared" si="3"/>
        <v>0.4</v>
      </c>
      <c r="H10" s="20">
        <f t="shared" si="4"/>
        <v>0.12727272727272726</v>
      </c>
    </row>
    <row r="11" spans="1:8" x14ac:dyDescent="0.25">
      <c r="A11" s="4" t="s">
        <v>8399</v>
      </c>
      <c r="B11" s="12">
        <f>COUNTIFS('Kickstarter Data'!D:D,"&gt;=40000",'Kickstarter Data'!D:D,"&lt;=44999",'Kickstarter Data'!F:F,"successful")</f>
        <v>21</v>
      </c>
      <c r="C11" s="12">
        <f>COUNTIFS('Kickstarter Data'!D:D,"&gt;=40000",'Kickstarter Data'!D:D,"&lt;=44999",'Kickstarter Data'!F:F,"failed")</f>
        <v>16</v>
      </c>
      <c r="D11" s="12">
        <f>COUNTIFS('Kickstarter Data'!D:D,"&gt;=40000",'Kickstarter Data'!D:D,"&lt;=44999",'Kickstarter Data'!F:F,"canceled")</f>
        <v>6</v>
      </c>
      <c r="E11" s="4">
        <f t="shared" si="1"/>
        <v>43</v>
      </c>
      <c r="F11" s="20">
        <f t="shared" si="2"/>
        <v>0.48837209302325579</v>
      </c>
      <c r="G11" s="20">
        <f t="shared" si="3"/>
        <v>0.37209302325581395</v>
      </c>
      <c r="H11" s="20">
        <f t="shared" si="4"/>
        <v>0.13953488372093023</v>
      </c>
    </row>
    <row r="12" spans="1:8" x14ac:dyDescent="0.25">
      <c r="A12" s="4" t="s">
        <v>8400</v>
      </c>
      <c r="B12" s="12">
        <f>COUNTIFS('Kickstarter Data'!D:D,"&gt;=45000",'Kickstarter Data'!D:D,"&lt;=49999",'Kickstarter Data'!F:F,"successful")</f>
        <v>6</v>
      </c>
      <c r="C12" s="12">
        <f>COUNTIFS('Kickstarter Data'!D:D,"&gt;=45000",'Kickstarter Data'!D:D,"&lt;=49999",'Kickstarter Data'!F:F,"failed")</f>
        <v>11</v>
      </c>
      <c r="D12" s="12">
        <f>COUNTIFS('Kickstarter Data'!D:D,"&gt;=45000",'Kickstarter Data'!D:D,"&lt;=49999",'Kickstarter Data'!F:F,"canceled")</f>
        <v>4</v>
      </c>
      <c r="E12" s="4">
        <f t="shared" si="1"/>
        <v>21</v>
      </c>
      <c r="F12" s="20">
        <f t="shared" si="2"/>
        <v>0.2857142857142857</v>
      </c>
      <c r="G12" s="20">
        <f t="shared" si="3"/>
        <v>0.52380952380952384</v>
      </c>
      <c r="H12" s="20">
        <f t="shared" si="4"/>
        <v>0.19047619047619047</v>
      </c>
    </row>
    <row r="13" spans="1:8" x14ac:dyDescent="0.25">
      <c r="A13" s="4" t="s">
        <v>8401</v>
      </c>
      <c r="B13" s="12">
        <f>COUNTIFS('Kickstarter Data'!D:D,"&gt;=50000",'Kickstarter Data'!F:F,"successful")</f>
        <v>86</v>
      </c>
      <c r="C13" s="12">
        <f>COUNTIFS('Kickstarter Data'!D:D,"&gt;=50000",'Kickstarter Data'!F:F,"failed")</f>
        <v>258</v>
      </c>
      <c r="D13" s="12">
        <f>COUNTIFS('Kickstarter Data'!D:D,"&gt;=50000",'Kickstarter Data'!F:F,"canceled")</f>
        <v>100</v>
      </c>
      <c r="E13" s="4">
        <f t="shared" si="1"/>
        <v>444</v>
      </c>
      <c r="F13" s="20">
        <f t="shared" si="2"/>
        <v>0.19369369369369369</v>
      </c>
      <c r="G13" s="20">
        <f t="shared" si="3"/>
        <v>0.58108108108108103</v>
      </c>
      <c r="H13" s="20">
        <f t="shared" si="4"/>
        <v>0.22522522522522523</v>
      </c>
    </row>
  </sheetData>
  <pageMargins left="0.7" right="0.7" top="0.75" bottom="0.75" header="0.3" footer="0.3"/>
  <pageSetup orientation="portrait" horizontalDpi="4294967292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7829-6588-40C7-A397-2D54BF551379}">
  <dimension ref="A1:I2186"/>
  <sheetViews>
    <sheetView tabSelected="1" workbookViewId="0">
      <selection activeCell="E1" activeCellId="1" sqref="B1:B1048576 E1:E1048576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18.140625" bestFit="1" customWidth="1"/>
    <col min="8" max="8" width="11.5703125" bestFit="1" customWidth="1"/>
    <col min="9" max="9" width="29.85546875" bestFit="1" customWidth="1"/>
  </cols>
  <sheetData>
    <row r="1" spans="1:9" x14ac:dyDescent="0.25">
      <c r="A1" s="2" t="s">
        <v>8218</v>
      </c>
      <c r="B1" s="2" t="s">
        <v>8262</v>
      </c>
      <c r="D1" s="2" t="s">
        <v>8218</v>
      </c>
      <c r="E1" s="2" t="s">
        <v>8262</v>
      </c>
      <c r="G1" s="18" t="s">
        <v>8407</v>
      </c>
      <c r="H1" s="18" t="s">
        <v>8409</v>
      </c>
      <c r="I1" s="18" t="s">
        <v>8410</v>
      </c>
    </row>
    <row r="2" spans="1:9" x14ac:dyDescent="0.25">
      <c r="A2" s="4" t="s">
        <v>8219</v>
      </c>
      <c r="B2" s="4">
        <v>182</v>
      </c>
      <c r="D2" s="4" t="s">
        <v>8220</v>
      </c>
      <c r="E2" s="4">
        <v>1</v>
      </c>
      <c r="G2" t="s">
        <v>8402</v>
      </c>
      <c r="H2" s="21">
        <f>AVERAGE(B2:B2186)</f>
        <v>194.42517162471395</v>
      </c>
      <c r="I2" s="21">
        <f>AVERAGE(E2:E1880)</f>
        <v>19.492283129324107</v>
      </c>
    </row>
    <row r="3" spans="1:9" x14ac:dyDescent="0.25">
      <c r="A3" s="4" t="s">
        <v>8219</v>
      </c>
      <c r="B3" s="4">
        <v>79</v>
      </c>
      <c r="D3" s="4" t="s">
        <v>8220</v>
      </c>
      <c r="E3" s="4">
        <v>1</v>
      </c>
      <c r="G3" t="s">
        <v>8403</v>
      </c>
      <c r="H3" s="21">
        <f>MEDIAN(B2:B2186)</f>
        <v>62</v>
      </c>
      <c r="I3" s="21">
        <f>MEDIAN(E2:E1880)</f>
        <v>3</v>
      </c>
    </row>
    <row r="4" spans="1:9" x14ac:dyDescent="0.25">
      <c r="A4" s="4" t="s">
        <v>8219</v>
      </c>
      <c r="B4" s="4">
        <v>35</v>
      </c>
      <c r="D4" s="4" t="s">
        <v>8220</v>
      </c>
      <c r="E4" s="4">
        <v>0</v>
      </c>
      <c r="G4" t="s">
        <v>8404</v>
      </c>
      <c r="H4" s="21">
        <f>MIN(B2:B2186)</f>
        <v>1</v>
      </c>
      <c r="I4" s="21">
        <f>MIN(E2:E1880)</f>
        <v>0</v>
      </c>
    </row>
    <row r="5" spans="1:9" x14ac:dyDescent="0.25">
      <c r="A5" s="4" t="s">
        <v>8219</v>
      </c>
      <c r="B5" s="4">
        <v>150</v>
      </c>
      <c r="D5" s="4" t="s">
        <v>8220</v>
      </c>
      <c r="E5" s="4">
        <v>6</v>
      </c>
      <c r="G5" t="s">
        <v>8405</v>
      </c>
      <c r="H5" s="21">
        <f>MAX(B2:B2186)</f>
        <v>26457</v>
      </c>
      <c r="I5" s="21">
        <f>MAX(E2:E1880)</f>
        <v>1501</v>
      </c>
    </row>
    <row r="6" spans="1:9" x14ac:dyDescent="0.25">
      <c r="A6" s="4" t="s">
        <v>8219</v>
      </c>
      <c r="B6" s="4">
        <v>284</v>
      </c>
      <c r="D6" s="4" t="s">
        <v>8220</v>
      </c>
      <c r="E6" s="4">
        <v>0</v>
      </c>
      <c r="G6" t="s">
        <v>8406</v>
      </c>
      <c r="H6" s="21">
        <f>_xlfn.VAR.P(B2:B2186)</f>
        <v>712840.9867348104</v>
      </c>
      <c r="I6" s="21">
        <f>_xlfn.VAR.P(E2:E1880)</f>
        <v>5243.674102238092</v>
      </c>
    </row>
    <row r="7" spans="1:9" x14ac:dyDescent="0.25">
      <c r="A7" s="4" t="s">
        <v>8219</v>
      </c>
      <c r="B7" s="4">
        <v>47</v>
      </c>
      <c r="D7" s="4" t="s">
        <v>8220</v>
      </c>
      <c r="E7" s="4">
        <v>6</v>
      </c>
      <c r="G7" t="s">
        <v>8408</v>
      </c>
      <c r="H7" s="21">
        <f>_xlfn.STDEV.P(B2:B2186)</f>
        <v>844.29910975602149</v>
      </c>
      <c r="I7" s="21">
        <f>_xlfn.STDEV.P(E2:E1880)</f>
        <v>72.413217731558461</v>
      </c>
    </row>
    <row r="8" spans="1:9" x14ac:dyDescent="0.25">
      <c r="A8" s="4" t="s">
        <v>8219</v>
      </c>
      <c r="B8" s="4">
        <v>58</v>
      </c>
      <c r="D8" s="4" t="s">
        <v>8220</v>
      </c>
      <c r="E8" s="4">
        <v>13</v>
      </c>
    </row>
    <row r="9" spans="1:9" x14ac:dyDescent="0.25">
      <c r="A9" s="4" t="s">
        <v>8219</v>
      </c>
      <c r="B9" s="4">
        <v>57</v>
      </c>
      <c r="D9" s="4" t="s">
        <v>8220</v>
      </c>
      <c r="E9" s="4">
        <v>4</v>
      </c>
    </row>
    <row r="10" spans="1:9" x14ac:dyDescent="0.25">
      <c r="A10" s="4" t="s">
        <v>8219</v>
      </c>
      <c r="B10" s="4">
        <v>12</v>
      </c>
      <c r="D10" s="4" t="s">
        <v>8220</v>
      </c>
      <c r="E10" s="4">
        <v>6</v>
      </c>
    </row>
    <row r="11" spans="1:9" x14ac:dyDescent="0.25">
      <c r="A11" s="4" t="s">
        <v>8219</v>
      </c>
      <c r="B11" s="4">
        <v>20</v>
      </c>
      <c r="D11" s="4" t="s">
        <v>8220</v>
      </c>
      <c r="E11" s="4">
        <v>0</v>
      </c>
    </row>
    <row r="12" spans="1:9" x14ac:dyDescent="0.25">
      <c r="A12" s="4" t="s">
        <v>8219</v>
      </c>
      <c r="B12" s="4">
        <v>19</v>
      </c>
      <c r="D12" s="4" t="s">
        <v>8220</v>
      </c>
      <c r="E12" s="4">
        <v>0</v>
      </c>
    </row>
    <row r="13" spans="1:9" x14ac:dyDescent="0.25">
      <c r="A13" s="4" t="s">
        <v>8219</v>
      </c>
      <c r="B13" s="4">
        <v>75</v>
      </c>
      <c r="D13" s="4" t="s">
        <v>8220</v>
      </c>
      <c r="E13" s="4">
        <v>0</v>
      </c>
    </row>
    <row r="14" spans="1:9" x14ac:dyDescent="0.25">
      <c r="A14" s="4" t="s">
        <v>8219</v>
      </c>
      <c r="B14" s="4">
        <v>827</v>
      </c>
      <c r="D14" s="4" t="s">
        <v>8220</v>
      </c>
      <c r="E14" s="4">
        <v>81</v>
      </c>
    </row>
    <row r="15" spans="1:9" x14ac:dyDescent="0.25">
      <c r="A15" s="4" t="s">
        <v>8219</v>
      </c>
      <c r="B15" s="4">
        <v>51</v>
      </c>
      <c r="D15" s="4" t="s">
        <v>8220</v>
      </c>
      <c r="E15" s="4">
        <v>0</v>
      </c>
    </row>
    <row r="16" spans="1:9" x14ac:dyDescent="0.25">
      <c r="A16" s="4" t="s">
        <v>8219</v>
      </c>
      <c r="B16" s="4">
        <v>41</v>
      </c>
      <c r="D16" s="4" t="s">
        <v>8220</v>
      </c>
      <c r="E16" s="4">
        <v>0</v>
      </c>
    </row>
    <row r="17" spans="1:5" x14ac:dyDescent="0.25">
      <c r="A17" s="4" t="s">
        <v>8219</v>
      </c>
      <c r="B17" s="4">
        <v>98</v>
      </c>
      <c r="D17" s="4" t="s">
        <v>8220</v>
      </c>
      <c r="E17" s="4">
        <v>5</v>
      </c>
    </row>
    <row r="18" spans="1:5" x14ac:dyDescent="0.25">
      <c r="A18" s="4" t="s">
        <v>8219</v>
      </c>
      <c r="B18" s="4">
        <v>70</v>
      </c>
      <c r="D18" s="4" t="s">
        <v>8220</v>
      </c>
      <c r="E18" s="4">
        <v>0</v>
      </c>
    </row>
    <row r="19" spans="1:5" x14ac:dyDescent="0.25">
      <c r="A19" s="4" t="s">
        <v>8219</v>
      </c>
      <c r="B19" s="4">
        <v>36</v>
      </c>
      <c r="D19" s="4" t="s">
        <v>8220</v>
      </c>
      <c r="E19" s="4">
        <v>0</v>
      </c>
    </row>
    <row r="20" spans="1:5" x14ac:dyDescent="0.25">
      <c r="A20" s="4" t="s">
        <v>8219</v>
      </c>
      <c r="B20" s="4">
        <v>342</v>
      </c>
      <c r="D20" s="4" t="s">
        <v>8220</v>
      </c>
      <c r="E20" s="4">
        <v>58</v>
      </c>
    </row>
    <row r="21" spans="1:5" x14ac:dyDescent="0.25">
      <c r="A21" s="4" t="s">
        <v>8219</v>
      </c>
      <c r="B21" s="4">
        <v>22</v>
      </c>
      <c r="D21" s="4" t="s">
        <v>8220</v>
      </c>
      <c r="E21" s="4">
        <v>1</v>
      </c>
    </row>
    <row r="22" spans="1:5" x14ac:dyDescent="0.25">
      <c r="A22" s="4" t="s">
        <v>8219</v>
      </c>
      <c r="B22" s="4">
        <v>25</v>
      </c>
      <c r="D22" s="4" t="s">
        <v>8220</v>
      </c>
      <c r="E22" s="4">
        <v>0</v>
      </c>
    </row>
    <row r="23" spans="1:5" x14ac:dyDescent="0.25">
      <c r="A23" s="4" t="s">
        <v>8219</v>
      </c>
      <c r="B23" s="4">
        <v>101</v>
      </c>
      <c r="D23" s="4" t="s">
        <v>8220</v>
      </c>
      <c r="E23" s="4">
        <v>28</v>
      </c>
    </row>
    <row r="24" spans="1:5" x14ac:dyDescent="0.25">
      <c r="A24" s="4" t="s">
        <v>8219</v>
      </c>
      <c r="B24" s="4">
        <v>8</v>
      </c>
      <c r="D24" s="4" t="s">
        <v>8220</v>
      </c>
      <c r="E24" s="4">
        <v>1</v>
      </c>
    </row>
    <row r="25" spans="1:5" x14ac:dyDescent="0.25">
      <c r="A25" s="4" t="s">
        <v>8219</v>
      </c>
      <c r="B25" s="4">
        <v>23</v>
      </c>
      <c r="D25" s="4" t="s">
        <v>8220</v>
      </c>
      <c r="E25" s="4">
        <v>0</v>
      </c>
    </row>
    <row r="26" spans="1:5" x14ac:dyDescent="0.25">
      <c r="A26" s="4" t="s">
        <v>8219</v>
      </c>
      <c r="B26" s="4">
        <v>574</v>
      </c>
      <c r="D26" s="4" t="s">
        <v>8220</v>
      </c>
      <c r="E26" s="4">
        <v>37</v>
      </c>
    </row>
    <row r="27" spans="1:5" x14ac:dyDescent="0.25">
      <c r="A27" s="4" t="s">
        <v>8219</v>
      </c>
      <c r="B27" s="4">
        <v>14</v>
      </c>
      <c r="D27" s="4" t="s">
        <v>8220</v>
      </c>
      <c r="E27" s="4">
        <v>9</v>
      </c>
    </row>
    <row r="28" spans="1:5" x14ac:dyDescent="0.25">
      <c r="A28" s="4" t="s">
        <v>8219</v>
      </c>
      <c r="B28" s="4">
        <v>19</v>
      </c>
      <c r="D28" s="4" t="s">
        <v>8220</v>
      </c>
      <c r="E28" s="4">
        <v>3</v>
      </c>
    </row>
    <row r="29" spans="1:5" x14ac:dyDescent="0.25">
      <c r="A29" s="4" t="s">
        <v>8219</v>
      </c>
      <c r="B29" s="4">
        <v>150</v>
      </c>
      <c r="D29" s="4" t="s">
        <v>8220</v>
      </c>
      <c r="E29" s="4">
        <v>0</v>
      </c>
    </row>
    <row r="30" spans="1:5" x14ac:dyDescent="0.25">
      <c r="A30" s="4" t="s">
        <v>8219</v>
      </c>
      <c r="B30" s="4">
        <v>71</v>
      </c>
      <c r="D30" s="4" t="s">
        <v>8220</v>
      </c>
      <c r="E30" s="4">
        <v>2</v>
      </c>
    </row>
    <row r="31" spans="1:5" x14ac:dyDescent="0.25">
      <c r="A31" s="4" t="s">
        <v>8219</v>
      </c>
      <c r="B31" s="4">
        <v>117</v>
      </c>
      <c r="D31" s="4" t="s">
        <v>8220</v>
      </c>
      <c r="E31" s="4">
        <v>6</v>
      </c>
    </row>
    <row r="32" spans="1:5" x14ac:dyDescent="0.25">
      <c r="A32" s="4" t="s">
        <v>8219</v>
      </c>
      <c r="B32" s="4">
        <v>53</v>
      </c>
      <c r="D32" s="4" t="s">
        <v>8220</v>
      </c>
      <c r="E32" s="4">
        <v>67</v>
      </c>
    </row>
    <row r="33" spans="1:5" x14ac:dyDescent="0.25">
      <c r="A33" s="4" t="s">
        <v>8219</v>
      </c>
      <c r="B33" s="4">
        <v>1</v>
      </c>
      <c r="D33" s="4" t="s">
        <v>8220</v>
      </c>
      <c r="E33" s="4">
        <v>5</v>
      </c>
    </row>
    <row r="34" spans="1:5" x14ac:dyDescent="0.25">
      <c r="A34" s="4" t="s">
        <v>8219</v>
      </c>
      <c r="B34" s="4">
        <v>89</v>
      </c>
      <c r="D34" s="4" t="s">
        <v>8220</v>
      </c>
      <c r="E34" s="4">
        <v>2</v>
      </c>
    </row>
    <row r="35" spans="1:5" x14ac:dyDescent="0.25">
      <c r="A35" s="4" t="s">
        <v>8219</v>
      </c>
      <c r="B35" s="4">
        <v>64</v>
      </c>
      <c r="D35" s="4" t="s">
        <v>8220</v>
      </c>
      <c r="E35" s="4">
        <v>10</v>
      </c>
    </row>
    <row r="36" spans="1:5" x14ac:dyDescent="0.25">
      <c r="A36" s="4" t="s">
        <v>8219</v>
      </c>
      <c r="B36" s="4">
        <v>68</v>
      </c>
      <c r="D36" s="4" t="s">
        <v>8220</v>
      </c>
      <c r="E36" s="4">
        <v>3</v>
      </c>
    </row>
    <row r="37" spans="1:5" x14ac:dyDescent="0.25">
      <c r="A37" s="4" t="s">
        <v>8219</v>
      </c>
      <c r="B37" s="4">
        <v>28</v>
      </c>
      <c r="D37" s="4" t="s">
        <v>8220</v>
      </c>
      <c r="E37" s="4">
        <v>4</v>
      </c>
    </row>
    <row r="38" spans="1:5" x14ac:dyDescent="0.25">
      <c r="A38" s="4" t="s">
        <v>8219</v>
      </c>
      <c r="B38" s="4">
        <v>44</v>
      </c>
      <c r="D38" s="4" t="s">
        <v>8220</v>
      </c>
      <c r="E38" s="4">
        <v>15</v>
      </c>
    </row>
    <row r="39" spans="1:5" x14ac:dyDescent="0.25">
      <c r="A39" s="4" t="s">
        <v>8219</v>
      </c>
      <c r="B39" s="4">
        <v>253</v>
      </c>
      <c r="D39" s="4" t="s">
        <v>8220</v>
      </c>
      <c r="E39" s="4">
        <v>2</v>
      </c>
    </row>
    <row r="40" spans="1:5" x14ac:dyDescent="0.25">
      <c r="A40" s="4" t="s">
        <v>8219</v>
      </c>
      <c r="B40" s="4">
        <v>66</v>
      </c>
      <c r="D40" s="4" t="s">
        <v>8220</v>
      </c>
      <c r="E40" s="4">
        <v>0</v>
      </c>
    </row>
    <row r="41" spans="1:5" x14ac:dyDescent="0.25">
      <c r="A41" s="4" t="s">
        <v>8219</v>
      </c>
      <c r="B41" s="4">
        <v>217</v>
      </c>
      <c r="D41" s="4" t="s">
        <v>8220</v>
      </c>
      <c r="E41" s="4">
        <v>1</v>
      </c>
    </row>
    <row r="42" spans="1:5" x14ac:dyDescent="0.25">
      <c r="A42" s="4" t="s">
        <v>8219</v>
      </c>
      <c r="B42" s="4">
        <v>16</v>
      </c>
      <c r="D42" s="4" t="s">
        <v>8221</v>
      </c>
      <c r="E42" s="4">
        <v>0</v>
      </c>
    </row>
    <row r="43" spans="1:5" x14ac:dyDescent="0.25">
      <c r="A43" s="4" t="s">
        <v>8219</v>
      </c>
      <c r="B43" s="4">
        <v>19</v>
      </c>
      <c r="D43" s="4" t="s">
        <v>8221</v>
      </c>
      <c r="E43" s="4">
        <v>1</v>
      </c>
    </row>
    <row r="44" spans="1:5" x14ac:dyDescent="0.25">
      <c r="A44" s="4" t="s">
        <v>8219</v>
      </c>
      <c r="B44" s="4">
        <v>169</v>
      </c>
      <c r="D44" s="4" t="s">
        <v>8221</v>
      </c>
      <c r="E44" s="4">
        <v>10</v>
      </c>
    </row>
    <row r="45" spans="1:5" x14ac:dyDescent="0.25">
      <c r="A45" s="4" t="s">
        <v>8219</v>
      </c>
      <c r="B45" s="4">
        <v>263</v>
      </c>
      <c r="D45" s="4" t="s">
        <v>8221</v>
      </c>
      <c r="E45" s="4">
        <v>0</v>
      </c>
    </row>
    <row r="46" spans="1:5" x14ac:dyDescent="0.25">
      <c r="A46" s="4" t="s">
        <v>8219</v>
      </c>
      <c r="B46" s="4">
        <v>15</v>
      </c>
      <c r="D46" s="4" t="s">
        <v>8221</v>
      </c>
      <c r="E46" s="4">
        <v>7</v>
      </c>
    </row>
    <row r="47" spans="1:5" x14ac:dyDescent="0.25">
      <c r="A47" s="4" t="s">
        <v>8219</v>
      </c>
      <c r="B47" s="4">
        <v>61</v>
      </c>
      <c r="D47" s="4" t="s">
        <v>8221</v>
      </c>
      <c r="E47" s="4">
        <v>0</v>
      </c>
    </row>
    <row r="48" spans="1:5" x14ac:dyDescent="0.25">
      <c r="A48" s="4" t="s">
        <v>8219</v>
      </c>
      <c r="B48" s="4">
        <v>45</v>
      </c>
      <c r="D48" s="4" t="s">
        <v>8221</v>
      </c>
      <c r="E48" s="4">
        <v>1</v>
      </c>
    </row>
    <row r="49" spans="1:5" x14ac:dyDescent="0.25">
      <c r="A49" s="4" t="s">
        <v>8219</v>
      </c>
      <c r="B49" s="4">
        <v>70</v>
      </c>
      <c r="D49" s="4" t="s">
        <v>8221</v>
      </c>
      <c r="E49" s="4">
        <v>2</v>
      </c>
    </row>
    <row r="50" spans="1:5" x14ac:dyDescent="0.25">
      <c r="A50" s="4" t="s">
        <v>8219</v>
      </c>
      <c r="B50" s="4">
        <v>38</v>
      </c>
      <c r="D50" s="4" t="s">
        <v>8221</v>
      </c>
      <c r="E50" s="4">
        <v>3</v>
      </c>
    </row>
    <row r="51" spans="1:5" x14ac:dyDescent="0.25">
      <c r="A51" s="4" t="s">
        <v>8219</v>
      </c>
      <c r="B51" s="4">
        <v>87</v>
      </c>
      <c r="D51" s="4" t="s">
        <v>8221</v>
      </c>
      <c r="E51" s="4">
        <v>10</v>
      </c>
    </row>
    <row r="52" spans="1:5" x14ac:dyDescent="0.25">
      <c r="A52" s="4" t="s">
        <v>8219</v>
      </c>
      <c r="B52" s="4">
        <v>22</v>
      </c>
      <c r="D52" s="4" t="s">
        <v>8221</v>
      </c>
      <c r="E52" s="4">
        <v>10</v>
      </c>
    </row>
    <row r="53" spans="1:5" x14ac:dyDescent="0.25">
      <c r="A53" s="4" t="s">
        <v>8219</v>
      </c>
      <c r="B53" s="4">
        <v>119</v>
      </c>
      <c r="D53" s="4" t="s">
        <v>8221</v>
      </c>
      <c r="E53" s="4">
        <v>1</v>
      </c>
    </row>
    <row r="54" spans="1:5" x14ac:dyDescent="0.25">
      <c r="A54" s="4" t="s">
        <v>8219</v>
      </c>
      <c r="B54" s="4">
        <v>52</v>
      </c>
      <c r="D54" s="4" t="s">
        <v>8221</v>
      </c>
      <c r="E54" s="4">
        <v>0</v>
      </c>
    </row>
    <row r="55" spans="1:5" x14ac:dyDescent="0.25">
      <c r="A55" s="4" t="s">
        <v>8219</v>
      </c>
      <c r="B55" s="4">
        <v>117</v>
      </c>
      <c r="D55" s="4" t="s">
        <v>8221</v>
      </c>
      <c r="E55" s="4">
        <v>0</v>
      </c>
    </row>
    <row r="56" spans="1:5" x14ac:dyDescent="0.25">
      <c r="A56" s="4" t="s">
        <v>8219</v>
      </c>
      <c r="B56" s="4">
        <v>52</v>
      </c>
      <c r="D56" s="4" t="s">
        <v>8221</v>
      </c>
      <c r="E56" s="4">
        <v>0</v>
      </c>
    </row>
    <row r="57" spans="1:5" x14ac:dyDescent="0.25">
      <c r="A57" s="4" t="s">
        <v>8219</v>
      </c>
      <c r="B57" s="4">
        <v>86</v>
      </c>
      <c r="D57" s="4" t="s">
        <v>8221</v>
      </c>
      <c r="E57" s="4">
        <v>26</v>
      </c>
    </row>
    <row r="58" spans="1:5" x14ac:dyDescent="0.25">
      <c r="A58" s="4" t="s">
        <v>8219</v>
      </c>
      <c r="B58" s="4">
        <v>174</v>
      </c>
      <c r="D58" s="4" t="s">
        <v>8221</v>
      </c>
      <c r="E58" s="4">
        <v>0</v>
      </c>
    </row>
    <row r="59" spans="1:5" x14ac:dyDescent="0.25">
      <c r="A59" s="4" t="s">
        <v>8219</v>
      </c>
      <c r="B59" s="4">
        <v>69</v>
      </c>
      <c r="D59" s="4" t="s">
        <v>8221</v>
      </c>
      <c r="E59" s="4">
        <v>7</v>
      </c>
    </row>
    <row r="60" spans="1:5" x14ac:dyDescent="0.25">
      <c r="A60" s="4" t="s">
        <v>8219</v>
      </c>
      <c r="B60" s="4">
        <v>75</v>
      </c>
      <c r="D60" s="4" t="s">
        <v>8221</v>
      </c>
      <c r="E60" s="4">
        <v>0</v>
      </c>
    </row>
    <row r="61" spans="1:5" x14ac:dyDescent="0.25">
      <c r="A61" s="4" t="s">
        <v>8219</v>
      </c>
      <c r="B61" s="4">
        <v>33</v>
      </c>
      <c r="D61" s="4" t="s">
        <v>8221</v>
      </c>
      <c r="E61" s="4">
        <v>2</v>
      </c>
    </row>
    <row r="62" spans="1:5" x14ac:dyDescent="0.25">
      <c r="A62" s="4" t="s">
        <v>8219</v>
      </c>
      <c r="B62" s="4">
        <v>108</v>
      </c>
      <c r="D62" s="4" t="s">
        <v>8221</v>
      </c>
      <c r="E62" s="4">
        <v>13</v>
      </c>
    </row>
    <row r="63" spans="1:5" x14ac:dyDescent="0.25">
      <c r="A63" s="4" t="s">
        <v>8219</v>
      </c>
      <c r="B63" s="4">
        <v>23</v>
      </c>
      <c r="D63" s="4" t="s">
        <v>8221</v>
      </c>
      <c r="E63" s="4">
        <v>4</v>
      </c>
    </row>
    <row r="64" spans="1:5" x14ac:dyDescent="0.25">
      <c r="A64" s="4" t="s">
        <v>8219</v>
      </c>
      <c r="B64" s="4">
        <v>48</v>
      </c>
      <c r="D64" s="4" t="s">
        <v>8221</v>
      </c>
      <c r="E64" s="4">
        <v>0</v>
      </c>
    </row>
    <row r="65" spans="1:5" x14ac:dyDescent="0.25">
      <c r="A65" s="4" t="s">
        <v>8219</v>
      </c>
      <c r="B65" s="4">
        <v>64</v>
      </c>
      <c r="D65" s="4" t="s">
        <v>8221</v>
      </c>
      <c r="E65" s="4">
        <v>12</v>
      </c>
    </row>
    <row r="66" spans="1:5" x14ac:dyDescent="0.25">
      <c r="A66" s="4" t="s">
        <v>8219</v>
      </c>
      <c r="B66" s="4">
        <v>24</v>
      </c>
      <c r="D66" s="4" t="s">
        <v>8221</v>
      </c>
      <c r="E66" s="4">
        <v>2</v>
      </c>
    </row>
    <row r="67" spans="1:5" x14ac:dyDescent="0.25">
      <c r="A67" s="4" t="s">
        <v>8219</v>
      </c>
      <c r="B67" s="4">
        <v>57</v>
      </c>
      <c r="D67" s="4" t="s">
        <v>8221</v>
      </c>
      <c r="E67" s="4">
        <v>10</v>
      </c>
    </row>
    <row r="68" spans="1:5" x14ac:dyDescent="0.25">
      <c r="A68" s="4" t="s">
        <v>8219</v>
      </c>
      <c r="B68" s="4">
        <v>26</v>
      </c>
      <c r="D68" s="4" t="s">
        <v>8221</v>
      </c>
      <c r="E68" s="4">
        <v>0</v>
      </c>
    </row>
    <row r="69" spans="1:5" x14ac:dyDescent="0.25">
      <c r="A69" s="4" t="s">
        <v>8219</v>
      </c>
      <c r="B69" s="4">
        <v>20</v>
      </c>
      <c r="D69" s="4" t="s">
        <v>8221</v>
      </c>
      <c r="E69" s="4">
        <v>5</v>
      </c>
    </row>
    <row r="70" spans="1:5" x14ac:dyDescent="0.25">
      <c r="A70" s="4" t="s">
        <v>8219</v>
      </c>
      <c r="B70" s="4">
        <v>36</v>
      </c>
      <c r="D70" s="4" t="s">
        <v>8221</v>
      </c>
      <c r="E70" s="4">
        <v>0</v>
      </c>
    </row>
    <row r="71" spans="1:5" x14ac:dyDescent="0.25">
      <c r="A71" s="4" t="s">
        <v>8219</v>
      </c>
      <c r="B71" s="4">
        <v>178</v>
      </c>
      <c r="D71" s="4" t="s">
        <v>8221</v>
      </c>
      <c r="E71" s="4">
        <v>5</v>
      </c>
    </row>
    <row r="72" spans="1:5" x14ac:dyDescent="0.25">
      <c r="A72" s="4" t="s">
        <v>8219</v>
      </c>
      <c r="B72" s="4">
        <v>17</v>
      </c>
      <c r="D72" s="4" t="s">
        <v>8221</v>
      </c>
      <c r="E72" s="4">
        <v>1</v>
      </c>
    </row>
    <row r="73" spans="1:5" x14ac:dyDescent="0.25">
      <c r="A73" s="4" t="s">
        <v>8219</v>
      </c>
      <c r="B73" s="4">
        <v>32</v>
      </c>
      <c r="D73" s="4" t="s">
        <v>8221</v>
      </c>
      <c r="E73" s="4">
        <v>3</v>
      </c>
    </row>
    <row r="74" spans="1:5" x14ac:dyDescent="0.25">
      <c r="A74" s="4" t="s">
        <v>8219</v>
      </c>
      <c r="B74" s="4">
        <v>41</v>
      </c>
      <c r="D74" s="4" t="s">
        <v>8221</v>
      </c>
      <c r="E74" s="4">
        <v>3</v>
      </c>
    </row>
    <row r="75" spans="1:5" x14ac:dyDescent="0.25">
      <c r="A75" s="4" t="s">
        <v>8219</v>
      </c>
      <c r="B75" s="4">
        <v>18</v>
      </c>
      <c r="D75" s="4" t="s">
        <v>8221</v>
      </c>
      <c r="E75" s="4">
        <v>0</v>
      </c>
    </row>
    <row r="76" spans="1:5" x14ac:dyDescent="0.25">
      <c r="A76" s="4" t="s">
        <v>8219</v>
      </c>
      <c r="B76" s="4">
        <v>29</v>
      </c>
      <c r="D76" s="4" t="s">
        <v>8221</v>
      </c>
      <c r="E76" s="4">
        <v>3</v>
      </c>
    </row>
    <row r="77" spans="1:5" x14ac:dyDescent="0.25">
      <c r="A77" s="4" t="s">
        <v>8219</v>
      </c>
      <c r="B77" s="4">
        <v>47</v>
      </c>
      <c r="D77" s="4" t="s">
        <v>8221</v>
      </c>
      <c r="E77" s="4">
        <v>0</v>
      </c>
    </row>
    <row r="78" spans="1:5" x14ac:dyDescent="0.25">
      <c r="A78" s="4" t="s">
        <v>8219</v>
      </c>
      <c r="B78" s="4">
        <v>15</v>
      </c>
      <c r="D78" s="4" t="s">
        <v>8221</v>
      </c>
      <c r="E78" s="4">
        <v>19</v>
      </c>
    </row>
    <row r="79" spans="1:5" x14ac:dyDescent="0.25">
      <c r="A79" s="4" t="s">
        <v>8219</v>
      </c>
      <c r="B79" s="4">
        <v>26</v>
      </c>
      <c r="D79" s="4" t="s">
        <v>8221</v>
      </c>
      <c r="E79" s="4">
        <v>8</v>
      </c>
    </row>
    <row r="80" spans="1:5" x14ac:dyDescent="0.25">
      <c r="A80" s="4" t="s">
        <v>8219</v>
      </c>
      <c r="B80" s="4">
        <v>35</v>
      </c>
      <c r="D80" s="4" t="s">
        <v>8221</v>
      </c>
      <c r="E80" s="4">
        <v>6</v>
      </c>
    </row>
    <row r="81" spans="1:5" x14ac:dyDescent="0.25">
      <c r="A81" s="4" t="s">
        <v>8219</v>
      </c>
      <c r="B81" s="4">
        <v>41</v>
      </c>
      <c r="D81" s="4" t="s">
        <v>8221</v>
      </c>
      <c r="E81" s="4">
        <v>0</v>
      </c>
    </row>
    <row r="82" spans="1:5" x14ac:dyDescent="0.25">
      <c r="A82" s="4" t="s">
        <v>8219</v>
      </c>
      <c r="B82" s="4">
        <v>47</v>
      </c>
      <c r="D82" s="4" t="s">
        <v>8221</v>
      </c>
      <c r="E82" s="4">
        <v>18</v>
      </c>
    </row>
    <row r="83" spans="1:5" x14ac:dyDescent="0.25">
      <c r="A83" s="4" t="s">
        <v>8219</v>
      </c>
      <c r="B83" s="4">
        <v>28</v>
      </c>
      <c r="D83" s="4" t="s">
        <v>8221</v>
      </c>
      <c r="E83" s="4">
        <v>7</v>
      </c>
    </row>
    <row r="84" spans="1:5" x14ac:dyDescent="0.25">
      <c r="A84" s="4" t="s">
        <v>8219</v>
      </c>
      <c r="B84" s="4">
        <v>100</v>
      </c>
      <c r="D84" s="4" t="s">
        <v>8221</v>
      </c>
      <c r="E84" s="4">
        <v>0</v>
      </c>
    </row>
    <row r="85" spans="1:5" x14ac:dyDescent="0.25">
      <c r="A85" s="4" t="s">
        <v>8219</v>
      </c>
      <c r="B85" s="4">
        <v>13</v>
      </c>
      <c r="D85" s="4" t="s">
        <v>8221</v>
      </c>
      <c r="E85" s="4">
        <v>8</v>
      </c>
    </row>
    <row r="86" spans="1:5" x14ac:dyDescent="0.25">
      <c r="A86" s="4" t="s">
        <v>8219</v>
      </c>
      <c r="B86" s="4">
        <v>7</v>
      </c>
      <c r="D86" s="4" t="s">
        <v>8221</v>
      </c>
      <c r="E86" s="4">
        <v>1293</v>
      </c>
    </row>
    <row r="87" spans="1:5" x14ac:dyDescent="0.25">
      <c r="A87" s="4" t="s">
        <v>8219</v>
      </c>
      <c r="B87" s="4">
        <v>21</v>
      </c>
      <c r="D87" s="4" t="s">
        <v>8221</v>
      </c>
      <c r="E87" s="4">
        <v>17</v>
      </c>
    </row>
    <row r="88" spans="1:5" x14ac:dyDescent="0.25">
      <c r="A88" s="4" t="s">
        <v>8219</v>
      </c>
      <c r="B88" s="4">
        <v>17</v>
      </c>
      <c r="D88" s="4" t="s">
        <v>8221</v>
      </c>
      <c r="E88" s="4">
        <v>0</v>
      </c>
    </row>
    <row r="89" spans="1:5" x14ac:dyDescent="0.25">
      <c r="A89" s="4" t="s">
        <v>8219</v>
      </c>
      <c r="B89" s="4">
        <v>25</v>
      </c>
      <c r="D89" s="4" t="s">
        <v>8221</v>
      </c>
      <c r="E89" s="4">
        <v>13</v>
      </c>
    </row>
    <row r="90" spans="1:5" x14ac:dyDescent="0.25">
      <c r="A90" s="4" t="s">
        <v>8219</v>
      </c>
      <c r="B90" s="4">
        <v>60</v>
      </c>
      <c r="D90" s="4" t="s">
        <v>8221</v>
      </c>
      <c r="E90" s="4">
        <v>0</v>
      </c>
    </row>
    <row r="91" spans="1:5" x14ac:dyDescent="0.25">
      <c r="A91" s="4" t="s">
        <v>8219</v>
      </c>
      <c r="B91" s="4">
        <v>56</v>
      </c>
      <c r="D91" s="4" t="s">
        <v>8221</v>
      </c>
      <c r="E91" s="4">
        <v>0</v>
      </c>
    </row>
    <row r="92" spans="1:5" x14ac:dyDescent="0.25">
      <c r="A92" s="4" t="s">
        <v>8219</v>
      </c>
      <c r="B92" s="4">
        <v>16</v>
      </c>
      <c r="D92" s="4" t="s">
        <v>8221</v>
      </c>
      <c r="E92" s="4">
        <v>33</v>
      </c>
    </row>
    <row r="93" spans="1:5" x14ac:dyDescent="0.25">
      <c r="A93" s="4" t="s">
        <v>8219</v>
      </c>
      <c r="B93" s="4">
        <v>46</v>
      </c>
      <c r="D93" s="4" t="s">
        <v>8221</v>
      </c>
      <c r="E93" s="4">
        <v>12</v>
      </c>
    </row>
    <row r="94" spans="1:5" x14ac:dyDescent="0.25">
      <c r="A94" s="4" t="s">
        <v>8219</v>
      </c>
      <c r="B94" s="4">
        <v>43</v>
      </c>
      <c r="D94" s="4" t="s">
        <v>8221</v>
      </c>
      <c r="E94" s="4">
        <v>1</v>
      </c>
    </row>
    <row r="95" spans="1:5" x14ac:dyDescent="0.25">
      <c r="A95" s="4" t="s">
        <v>8219</v>
      </c>
      <c r="B95" s="4">
        <v>15</v>
      </c>
      <c r="D95" s="4" t="s">
        <v>8221</v>
      </c>
      <c r="E95" s="4">
        <v>1</v>
      </c>
    </row>
    <row r="96" spans="1:5" x14ac:dyDescent="0.25">
      <c r="A96" s="4" t="s">
        <v>8219</v>
      </c>
      <c r="B96" s="4">
        <v>12</v>
      </c>
      <c r="D96" s="4" t="s">
        <v>8221</v>
      </c>
      <c r="E96" s="4">
        <v>1</v>
      </c>
    </row>
    <row r="97" spans="1:5" x14ac:dyDescent="0.25">
      <c r="A97" s="4" t="s">
        <v>8219</v>
      </c>
      <c r="B97" s="4">
        <v>21</v>
      </c>
      <c r="D97" s="4" t="s">
        <v>8221</v>
      </c>
      <c r="E97" s="4">
        <v>1</v>
      </c>
    </row>
    <row r="98" spans="1:5" x14ac:dyDescent="0.25">
      <c r="A98" s="4" t="s">
        <v>8219</v>
      </c>
      <c r="B98" s="4">
        <v>34</v>
      </c>
      <c r="D98" s="4" t="s">
        <v>8221</v>
      </c>
      <c r="E98" s="4">
        <v>84</v>
      </c>
    </row>
    <row r="99" spans="1:5" x14ac:dyDescent="0.25">
      <c r="A99" s="4" t="s">
        <v>8219</v>
      </c>
      <c r="B99" s="4">
        <v>8</v>
      </c>
      <c r="D99" s="4" t="s">
        <v>8221</v>
      </c>
      <c r="E99" s="4">
        <v>38</v>
      </c>
    </row>
    <row r="100" spans="1:5" x14ac:dyDescent="0.25">
      <c r="A100" s="4" t="s">
        <v>8219</v>
      </c>
      <c r="B100" s="4">
        <v>60</v>
      </c>
      <c r="D100" s="4" t="s">
        <v>8221</v>
      </c>
      <c r="E100" s="4">
        <v>1</v>
      </c>
    </row>
    <row r="101" spans="1:5" x14ac:dyDescent="0.25">
      <c r="A101" s="4" t="s">
        <v>8219</v>
      </c>
      <c r="B101" s="4">
        <v>39</v>
      </c>
      <c r="D101" s="4" t="s">
        <v>8221</v>
      </c>
      <c r="E101" s="4">
        <v>76</v>
      </c>
    </row>
    <row r="102" spans="1:5" x14ac:dyDescent="0.25">
      <c r="A102" s="4" t="s">
        <v>8219</v>
      </c>
      <c r="B102" s="4">
        <v>26</v>
      </c>
      <c r="D102" s="4" t="s">
        <v>8221</v>
      </c>
      <c r="E102" s="4">
        <v>3</v>
      </c>
    </row>
    <row r="103" spans="1:5" x14ac:dyDescent="0.25">
      <c r="A103" s="4" t="s">
        <v>8219</v>
      </c>
      <c r="B103" s="4">
        <v>35</v>
      </c>
      <c r="D103" s="4" t="s">
        <v>8221</v>
      </c>
      <c r="E103" s="4">
        <v>0</v>
      </c>
    </row>
    <row r="104" spans="1:5" x14ac:dyDescent="0.25">
      <c r="A104" s="4" t="s">
        <v>8219</v>
      </c>
      <c r="B104" s="4">
        <v>65</v>
      </c>
      <c r="D104" s="4" t="s">
        <v>8221</v>
      </c>
      <c r="E104" s="4">
        <v>2</v>
      </c>
    </row>
    <row r="105" spans="1:5" x14ac:dyDescent="0.25">
      <c r="A105" s="4" t="s">
        <v>8219</v>
      </c>
      <c r="B105" s="4">
        <v>49</v>
      </c>
      <c r="D105" s="4" t="s">
        <v>8221</v>
      </c>
      <c r="E105" s="4">
        <v>0</v>
      </c>
    </row>
    <row r="106" spans="1:5" x14ac:dyDescent="0.25">
      <c r="A106" s="4" t="s">
        <v>8219</v>
      </c>
      <c r="B106" s="4">
        <v>10</v>
      </c>
      <c r="D106" s="4" t="s">
        <v>8221</v>
      </c>
      <c r="E106" s="4">
        <v>0</v>
      </c>
    </row>
    <row r="107" spans="1:5" x14ac:dyDescent="0.25">
      <c r="A107" s="4" t="s">
        <v>8219</v>
      </c>
      <c r="B107" s="4">
        <v>60</v>
      </c>
      <c r="D107" s="4" t="s">
        <v>8221</v>
      </c>
      <c r="E107" s="4">
        <v>0</v>
      </c>
    </row>
    <row r="108" spans="1:5" x14ac:dyDescent="0.25">
      <c r="A108" s="4" t="s">
        <v>8219</v>
      </c>
      <c r="B108" s="4">
        <v>27</v>
      </c>
      <c r="D108" s="4" t="s">
        <v>8221</v>
      </c>
      <c r="E108" s="4">
        <v>2</v>
      </c>
    </row>
    <row r="109" spans="1:5" x14ac:dyDescent="0.25">
      <c r="A109" s="4" t="s">
        <v>8219</v>
      </c>
      <c r="B109" s="4">
        <v>69</v>
      </c>
      <c r="D109" s="4" t="s">
        <v>8221</v>
      </c>
      <c r="E109" s="4">
        <v>0</v>
      </c>
    </row>
    <row r="110" spans="1:5" x14ac:dyDescent="0.25">
      <c r="A110" s="4" t="s">
        <v>8219</v>
      </c>
      <c r="B110" s="4">
        <v>47</v>
      </c>
      <c r="D110" s="4" t="s">
        <v>8221</v>
      </c>
      <c r="E110" s="4">
        <v>0</v>
      </c>
    </row>
    <row r="111" spans="1:5" x14ac:dyDescent="0.25">
      <c r="A111" s="4" t="s">
        <v>8219</v>
      </c>
      <c r="B111" s="4">
        <v>47</v>
      </c>
      <c r="D111" s="4" t="s">
        <v>8221</v>
      </c>
      <c r="E111" s="4">
        <v>0</v>
      </c>
    </row>
    <row r="112" spans="1:5" x14ac:dyDescent="0.25">
      <c r="A112" s="4" t="s">
        <v>8219</v>
      </c>
      <c r="B112" s="4">
        <v>26</v>
      </c>
      <c r="D112" s="4" t="s">
        <v>8221</v>
      </c>
      <c r="E112" s="4">
        <v>2</v>
      </c>
    </row>
    <row r="113" spans="1:5" x14ac:dyDescent="0.25">
      <c r="A113" s="4" t="s">
        <v>8219</v>
      </c>
      <c r="B113" s="4">
        <v>53</v>
      </c>
      <c r="D113" s="4" t="s">
        <v>8221</v>
      </c>
      <c r="E113" s="4">
        <v>0</v>
      </c>
    </row>
    <row r="114" spans="1:5" x14ac:dyDescent="0.25">
      <c r="A114" s="4" t="s">
        <v>8219</v>
      </c>
      <c r="B114" s="4">
        <v>81</v>
      </c>
      <c r="D114" s="4" t="s">
        <v>8221</v>
      </c>
      <c r="E114" s="4">
        <v>7</v>
      </c>
    </row>
    <row r="115" spans="1:5" x14ac:dyDescent="0.25">
      <c r="A115" s="4" t="s">
        <v>8219</v>
      </c>
      <c r="B115" s="4">
        <v>78</v>
      </c>
      <c r="D115" s="4" t="s">
        <v>8221</v>
      </c>
      <c r="E115" s="4">
        <v>0</v>
      </c>
    </row>
    <row r="116" spans="1:5" x14ac:dyDescent="0.25">
      <c r="A116" s="4" t="s">
        <v>8219</v>
      </c>
      <c r="B116" s="4">
        <v>35</v>
      </c>
      <c r="D116" s="4" t="s">
        <v>8221</v>
      </c>
      <c r="E116" s="4">
        <v>5</v>
      </c>
    </row>
    <row r="117" spans="1:5" x14ac:dyDescent="0.25">
      <c r="A117" s="4" t="s">
        <v>8219</v>
      </c>
      <c r="B117" s="4">
        <v>22</v>
      </c>
      <c r="D117" s="4" t="s">
        <v>8221</v>
      </c>
      <c r="E117" s="4">
        <v>0</v>
      </c>
    </row>
    <row r="118" spans="1:5" x14ac:dyDescent="0.25">
      <c r="A118" s="4" t="s">
        <v>8219</v>
      </c>
      <c r="B118" s="4">
        <v>57</v>
      </c>
      <c r="D118" s="4" t="s">
        <v>8221</v>
      </c>
      <c r="E118" s="4">
        <v>0</v>
      </c>
    </row>
    <row r="119" spans="1:5" x14ac:dyDescent="0.25">
      <c r="A119" s="4" t="s">
        <v>8219</v>
      </c>
      <c r="B119" s="4">
        <v>27</v>
      </c>
      <c r="D119" s="4" t="s">
        <v>8221</v>
      </c>
      <c r="E119" s="4">
        <v>1</v>
      </c>
    </row>
    <row r="120" spans="1:5" x14ac:dyDescent="0.25">
      <c r="A120" s="4" t="s">
        <v>8219</v>
      </c>
      <c r="B120" s="4">
        <v>39</v>
      </c>
      <c r="D120" s="4" t="s">
        <v>8221</v>
      </c>
      <c r="E120" s="4">
        <v>0</v>
      </c>
    </row>
    <row r="121" spans="1:5" x14ac:dyDescent="0.25">
      <c r="A121" s="4" t="s">
        <v>8219</v>
      </c>
      <c r="B121" s="4">
        <v>37</v>
      </c>
      <c r="D121" s="4" t="s">
        <v>8221</v>
      </c>
      <c r="E121" s="4">
        <v>5</v>
      </c>
    </row>
    <row r="122" spans="1:5" x14ac:dyDescent="0.25">
      <c r="A122" s="4" t="s">
        <v>8219</v>
      </c>
      <c r="B122" s="4">
        <v>137</v>
      </c>
      <c r="D122" s="4" t="s">
        <v>8221</v>
      </c>
      <c r="E122" s="4">
        <v>3</v>
      </c>
    </row>
    <row r="123" spans="1:5" x14ac:dyDescent="0.25">
      <c r="A123" s="4" t="s">
        <v>8219</v>
      </c>
      <c r="B123" s="4">
        <v>376</v>
      </c>
      <c r="D123" s="4" t="s">
        <v>8221</v>
      </c>
      <c r="E123" s="4">
        <v>6</v>
      </c>
    </row>
    <row r="124" spans="1:5" x14ac:dyDescent="0.25">
      <c r="A124" s="4" t="s">
        <v>8219</v>
      </c>
      <c r="B124" s="4">
        <v>202</v>
      </c>
      <c r="D124" s="4" t="s">
        <v>8221</v>
      </c>
      <c r="E124" s="4">
        <v>12</v>
      </c>
    </row>
    <row r="125" spans="1:5" x14ac:dyDescent="0.25">
      <c r="A125" s="4" t="s">
        <v>8219</v>
      </c>
      <c r="B125" s="4">
        <v>328</v>
      </c>
      <c r="D125" s="4" t="s">
        <v>8221</v>
      </c>
      <c r="E125" s="4">
        <v>13</v>
      </c>
    </row>
    <row r="126" spans="1:5" x14ac:dyDescent="0.25">
      <c r="A126" s="4" t="s">
        <v>8219</v>
      </c>
      <c r="B126" s="4">
        <v>84</v>
      </c>
      <c r="D126" s="4" t="s">
        <v>8221</v>
      </c>
      <c r="E126" s="4">
        <v>5</v>
      </c>
    </row>
    <row r="127" spans="1:5" x14ac:dyDescent="0.25">
      <c r="A127" s="4" t="s">
        <v>8219</v>
      </c>
      <c r="B127" s="4">
        <v>96</v>
      </c>
      <c r="D127" s="4" t="s">
        <v>8221</v>
      </c>
      <c r="E127" s="4">
        <v>2</v>
      </c>
    </row>
    <row r="128" spans="1:5" x14ac:dyDescent="0.25">
      <c r="A128" s="4" t="s">
        <v>8219</v>
      </c>
      <c r="B128" s="4">
        <v>223</v>
      </c>
      <c r="D128" s="4" t="s">
        <v>8221</v>
      </c>
      <c r="E128" s="4">
        <v>8</v>
      </c>
    </row>
    <row r="129" spans="1:5" x14ac:dyDescent="0.25">
      <c r="A129" s="4" t="s">
        <v>8219</v>
      </c>
      <c r="B129" s="4">
        <v>62</v>
      </c>
      <c r="D129" s="4" t="s">
        <v>8221</v>
      </c>
      <c r="E129" s="4">
        <v>0</v>
      </c>
    </row>
    <row r="130" spans="1:5" x14ac:dyDescent="0.25">
      <c r="A130" s="4" t="s">
        <v>8219</v>
      </c>
      <c r="B130" s="4">
        <v>146</v>
      </c>
      <c r="D130" s="4" t="s">
        <v>8221</v>
      </c>
      <c r="E130" s="4">
        <v>13</v>
      </c>
    </row>
    <row r="131" spans="1:5" x14ac:dyDescent="0.25">
      <c r="A131" s="4" t="s">
        <v>8219</v>
      </c>
      <c r="B131" s="4">
        <v>235</v>
      </c>
      <c r="D131" s="4" t="s">
        <v>8221</v>
      </c>
      <c r="E131" s="4">
        <v>0</v>
      </c>
    </row>
    <row r="132" spans="1:5" x14ac:dyDescent="0.25">
      <c r="A132" s="4" t="s">
        <v>8219</v>
      </c>
      <c r="B132" s="4">
        <v>437</v>
      </c>
      <c r="D132" s="4" t="s">
        <v>8221</v>
      </c>
      <c r="E132" s="4">
        <v>5</v>
      </c>
    </row>
    <row r="133" spans="1:5" x14ac:dyDescent="0.25">
      <c r="A133" s="4" t="s">
        <v>8219</v>
      </c>
      <c r="B133" s="4">
        <v>77</v>
      </c>
      <c r="D133" s="4" t="s">
        <v>8221</v>
      </c>
      <c r="E133" s="4">
        <v>8</v>
      </c>
    </row>
    <row r="134" spans="1:5" x14ac:dyDescent="0.25">
      <c r="A134" s="4" t="s">
        <v>8219</v>
      </c>
      <c r="B134" s="4">
        <v>108</v>
      </c>
      <c r="D134" s="4" t="s">
        <v>8221</v>
      </c>
      <c r="E134" s="4">
        <v>8</v>
      </c>
    </row>
    <row r="135" spans="1:5" x14ac:dyDescent="0.25">
      <c r="A135" s="4" t="s">
        <v>8219</v>
      </c>
      <c r="B135" s="4">
        <v>7</v>
      </c>
      <c r="D135" s="4" t="s">
        <v>8221</v>
      </c>
      <c r="E135" s="4">
        <v>0</v>
      </c>
    </row>
    <row r="136" spans="1:5" x14ac:dyDescent="0.25">
      <c r="A136" s="4" t="s">
        <v>8219</v>
      </c>
      <c r="B136" s="4">
        <v>314</v>
      </c>
      <c r="D136" s="4" t="s">
        <v>8221</v>
      </c>
      <c r="E136" s="4">
        <v>2</v>
      </c>
    </row>
    <row r="137" spans="1:5" x14ac:dyDescent="0.25">
      <c r="A137" s="4" t="s">
        <v>8219</v>
      </c>
      <c r="B137" s="4">
        <v>188</v>
      </c>
      <c r="D137" s="4" t="s">
        <v>8221</v>
      </c>
      <c r="E137" s="4">
        <v>3</v>
      </c>
    </row>
    <row r="138" spans="1:5" x14ac:dyDescent="0.25">
      <c r="A138" s="4" t="s">
        <v>8219</v>
      </c>
      <c r="B138" s="4">
        <v>275</v>
      </c>
      <c r="D138" s="4" t="s">
        <v>8221</v>
      </c>
      <c r="E138" s="4">
        <v>0</v>
      </c>
    </row>
    <row r="139" spans="1:5" x14ac:dyDescent="0.25">
      <c r="A139" s="4" t="s">
        <v>8219</v>
      </c>
      <c r="B139" s="4">
        <v>560</v>
      </c>
      <c r="D139" s="4" t="s">
        <v>8221</v>
      </c>
      <c r="E139" s="4">
        <v>0</v>
      </c>
    </row>
    <row r="140" spans="1:5" x14ac:dyDescent="0.25">
      <c r="A140" s="4" t="s">
        <v>8219</v>
      </c>
      <c r="B140" s="4">
        <v>688</v>
      </c>
      <c r="D140" s="4" t="s">
        <v>8221</v>
      </c>
      <c r="E140" s="4">
        <v>11</v>
      </c>
    </row>
    <row r="141" spans="1:5" x14ac:dyDescent="0.25">
      <c r="A141" s="4" t="s">
        <v>8219</v>
      </c>
      <c r="B141" s="4">
        <v>942</v>
      </c>
      <c r="D141" s="4" t="s">
        <v>8221</v>
      </c>
      <c r="E141" s="4">
        <v>0</v>
      </c>
    </row>
    <row r="142" spans="1:5" x14ac:dyDescent="0.25">
      <c r="A142" s="4" t="s">
        <v>8219</v>
      </c>
      <c r="B142" s="4">
        <v>88</v>
      </c>
      <c r="D142" s="4" t="s">
        <v>8221</v>
      </c>
      <c r="E142" s="4">
        <v>1</v>
      </c>
    </row>
    <row r="143" spans="1:5" x14ac:dyDescent="0.25">
      <c r="A143" s="4" t="s">
        <v>8219</v>
      </c>
      <c r="B143" s="4">
        <v>220</v>
      </c>
      <c r="D143" s="4" t="s">
        <v>8221</v>
      </c>
      <c r="E143" s="4">
        <v>0</v>
      </c>
    </row>
    <row r="144" spans="1:5" x14ac:dyDescent="0.25">
      <c r="A144" s="4" t="s">
        <v>8219</v>
      </c>
      <c r="B144" s="4">
        <v>145</v>
      </c>
      <c r="D144" s="4" t="s">
        <v>8221</v>
      </c>
      <c r="E144" s="4">
        <v>17</v>
      </c>
    </row>
    <row r="145" spans="1:5" x14ac:dyDescent="0.25">
      <c r="A145" s="4" t="s">
        <v>8219</v>
      </c>
      <c r="B145" s="4">
        <v>963</v>
      </c>
      <c r="D145" s="4" t="s">
        <v>8221</v>
      </c>
      <c r="E145" s="4">
        <v>2</v>
      </c>
    </row>
    <row r="146" spans="1:5" x14ac:dyDescent="0.25">
      <c r="A146" s="4" t="s">
        <v>8219</v>
      </c>
      <c r="B146" s="4">
        <v>91</v>
      </c>
      <c r="D146" s="4" t="s">
        <v>8221</v>
      </c>
      <c r="E146" s="4">
        <v>1</v>
      </c>
    </row>
    <row r="147" spans="1:5" x14ac:dyDescent="0.25">
      <c r="A147" s="4" t="s">
        <v>8219</v>
      </c>
      <c r="B147" s="4">
        <v>58</v>
      </c>
      <c r="D147" s="4" t="s">
        <v>8221</v>
      </c>
      <c r="E147" s="4">
        <v>2</v>
      </c>
    </row>
    <row r="148" spans="1:5" x14ac:dyDescent="0.25">
      <c r="A148" s="4" t="s">
        <v>8219</v>
      </c>
      <c r="B148" s="4">
        <v>36</v>
      </c>
      <c r="D148" s="4" t="s">
        <v>8221</v>
      </c>
      <c r="E148" s="4">
        <v>16</v>
      </c>
    </row>
    <row r="149" spans="1:5" x14ac:dyDescent="0.25">
      <c r="A149" s="4" t="s">
        <v>8219</v>
      </c>
      <c r="B149" s="4">
        <v>165</v>
      </c>
      <c r="D149" s="4" t="s">
        <v>8221</v>
      </c>
      <c r="E149" s="4">
        <v>1</v>
      </c>
    </row>
    <row r="150" spans="1:5" x14ac:dyDescent="0.25">
      <c r="A150" s="4" t="s">
        <v>8219</v>
      </c>
      <c r="B150" s="4">
        <v>111</v>
      </c>
      <c r="D150" s="4" t="s">
        <v>8221</v>
      </c>
      <c r="E150" s="4">
        <v>4</v>
      </c>
    </row>
    <row r="151" spans="1:5" x14ac:dyDescent="0.25">
      <c r="A151" s="4" t="s">
        <v>8219</v>
      </c>
      <c r="B151" s="4">
        <v>1596</v>
      </c>
      <c r="D151" s="4" t="s">
        <v>8221</v>
      </c>
      <c r="E151" s="4">
        <v>5</v>
      </c>
    </row>
    <row r="152" spans="1:5" x14ac:dyDescent="0.25">
      <c r="A152" s="4" t="s">
        <v>8219</v>
      </c>
      <c r="B152" s="4">
        <v>61</v>
      </c>
      <c r="D152" s="4" t="s">
        <v>8221</v>
      </c>
      <c r="E152" s="4">
        <v>7</v>
      </c>
    </row>
    <row r="153" spans="1:5" x14ac:dyDescent="0.25">
      <c r="A153" s="4" t="s">
        <v>8219</v>
      </c>
      <c r="B153" s="4">
        <v>287</v>
      </c>
      <c r="D153" s="4" t="s">
        <v>8221</v>
      </c>
      <c r="E153" s="4">
        <v>0</v>
      </c>
    </row>
    <row r="154" spans="1:5" x14ac:dyDescent="0.25">
      <c r="A154" s="4" t="s">
        <v>8219</v>
      </c>
      <c r="B154" s="4">
        <v>65</v>
      </c>
      <c r="D154" s="4" t="s">
        <v>8221</v>
      </c>
      <c r="E154" s="4">
        <v>12</v>
      </c>
    </row>
    <row r="155" spans="1:5" x14ac:dyDescent="0.25">
      <c r="A155" s="4" t="s">
        <v>8219</v>
      </c>
      <c r="B155" s="4">
        <v>118</v>
      </c>
      <c r="D155" s="4" t="s">
        <v>8221</v>
      </c>
      <c r="E155" s="4">
        <v>2</v>
      </c>
    </row>
    <row r="156" spans="1:5" x14ac:dyDescent="0.25">
      <c r="A156" s="4" t="s">
        <v>8219</v>
      </c>
      <c r="B156" s="4">
        <v>113</v>
      </c>
      <c r="D156" s="4" t="s">
        <v>8221</v>
      </c>
      <c r="E156" s="4">
        <v>5</v>
      </c>
    </row>
    <row r="157" spans="1:5" x14ac:dyDescent="0.25">
      <c r="A157" s="4" t="s">
        <v>8219</v>
      </c>
      <c r="B157" s="4">
        <v>332</v>
      </c>
      <c r="D157" s="4" t="s">
        <v>8221</v>
      </c>
      <c r="E157" s="4">
        <v>2</v>
      </c>
    </row>
    <row r="158" spans="1:5" x14ac:dyDescent="0.25">
      <c r="A158" s="4" t="s">
        <v>8219</v>
      </c>
      <c r="B158" s="4">
        <v>62</v>
      </c>
      <c r="D158" s="4" t="s">
        <v>8221</v>
      </c>
      <c r="E158" s="4">
        <v>3</v>
      </c>
    </row>
    <row r="159" spans="1:5" x14ac:dyDescent="0.25">
      <c r="A159" s="4" t="s">
        <v>8219</v>
      </c>
      <c r="B159" s="4">
        <v>951</v>
      </c>
      <c r="D159" s="4" t="s">
        <v>8221</v>
      </c>
      <c r="E159" s="4">
        <v>0</v>
      </c>
    </row>
    <row r="160" spans="1:5" x14ac:dyDescent="0.25">
      <c r="A160" s="4" t="s">
        <v>8219</v>
      </c>
      <c r="B160" s="4">
        <v>415</v>
      </c>
      <c r="D160" s="4" t="s">
        <v>8221</v>
      </c>
      <c r="E160" s="4">
        <v>49</v>
      </c>
    </row>
    <row r="161" spans="1:5" x14ac:dyDescent="0.25">
      <c r="A161" s="4" t="s">
        <v>8219</v>
      </c>
      <c r="B161" s="4">
        <v>305</v>
      </c>
      <c r="D161" s="4" t="s">
        <v>8221</v>
      </c>
      <c r="E161" s="4">
        <v>1</v>
      </c>
    </row>
    <row r="162" spans="1:5" x14ac:dyDescent="0.25">
      <c r="A162" s="4" t="s">
        <v>8219</v>
      </c>
      <c r="B162" s="4">
        <v>2139</v>
      </c>
      <c r="D162" s="4" t="s">
        <v>8221</v>
      </c>
      <c r="E162" s="4">
        <v>2</v>
      </c>
    </row>
    <row r="163" spans="1:5" x14ac:dyDescent="0.25">
      <c r="A163" s="4" t="s">
        <v>8219</v>
      </c>
      <c r="B163" s="4">
        <v>79</v>
      </c>
      <c r="D163" s="4" t="s">
        <v>8221</v>
      </c>
      <c r="E163" s="4">
        <v>0</v>
      </c>
    </row>
    <row r="164" spans="1:5" x14ac:dyDescent="0.25">
      <c r="A164" s="4" t="s">
        <v>8219</v>
      </c>
      <c r="B164" s="4">
        <v>179</v>
      </c>
      <c r="D164" s="4" t="s">
        <v>8221</v>
      </c>
      <c r="E164" s="4">
        <v>0</v>
      </c>
    </row>
    <row r="165" spans="1:5" x14ac:dyDescent="0.25">
      <c r="A165" s="4" t="s">
        <v>8219</v>
      </c>
      <c r="B165" s="4">
        <v>202</v>
      </c>
      <c r="D165" s="4" t="s">
        <v>8221</v>
      </c>
      <c r="E165" s="4">
        <v>11</v>
      </c>
    </row>
    <row r="166" spans="1:5" x14ac:dyDescent="0.25">
      <c r="A166" s="4" t="s">
        <v>8219</v>
      </c>
      <c r="B166" s="4">
        <v>760</v>
      </c>
      <c r="D166" s="4" t="s">
        <v>8221</v>
      </c>
      <c r="E166" s="4">
        <v>1</v>
      </c>
    </row>
    <row r="167" spans="1:5" x14ac:dyDescent="0.25">
      <c r="A167" s="4" t="s">
        <v>8219</v>
      </c>
      <c r="B167" s="4">
        <v>563</v>
      </c>
      <c r="D167" s="4" t="s">
        <v>8221</v>
      </c>
      <c r="E167" s="4">
        <v>8</v>
      </c>
    </row>
    <row r="168" spans="1:5" x14ac:dyDescent="0.25">
      <c r="A168" s="4" t="s">
        <v>8219</v>
      </c>
      <c r="B168" s="4">
        <v>135</v>
      </c>
      <c r="D168" s="4" t="s">
        <v>8221</v>
      </c>
      <c r="E168" s="4">
        <v>5</v>
      </c>
    </row>
    <row r="169" spans="1:5" x14ac:dyDescent="0.25">
      <c r="A169" s="4" t="s">
        <v>8219</v>
      </c>
      <c r="B169" s="4">
        <v>290</v>
      </c>
      <c r="D169" s="4" t="s">
        <v>8221</v>
      </c>
      <c r="E169" s="4">
        <v>39</v>
      </c>
    </row>
    <row r="170" spans="1:5" x14ac:dyDescent="0.25">
      <c r="A170" s="4" t="s">
        <v>8219</v>
      </c>
      <c r="B170" s="4">
        <v>447</v>
      </c>
      <c r="D170" s="4" t="s">
        <v>8221</v>
      </c>
      <c r="E170" s="4">
        <v>0</v>
      </c>
    </row>
    <row r="171" spans="1:5" x14ac:dyDescent="0.25">
      <c r="A171" s="4" t="s">
        <v>8219</v>
      </c>
      <c r="B171" s="4">
        <v>232</v>
      </c>
      <c r="D171" s="4" t="s">
        <v>8221</v>
      </c>
      <c r="E171" s="4">
        <v>0</v>
      </c>
    </row>
    <row r="172" spans="1:5" x14ac:dyDescent="0.25">
      <c r="A172" s="4" t="s">
        <v>8219</v>
      </c>
      <c r="B172" s="4">
        <v>168</v>
      </c>
      <c r="D172" s="4" t="s">
        <v>8221</v>
      </c>
      <c r="E172" s="4">
        <v>2</v>
      </c>
    </row>
    <row r="173" spans="1:5" x14ac:dyDescent="0.25">
      <c r="A173" s="4" t="s">
        <v>8219</v>
      </c>
      <c r="B173" s="4">
        <v>128</v>
      </c>
      <c r="D173" s="4" t="s">
        <v>8221</v>
      </c>
      <c r="E173" s="4">
        <v>170</v>
      </c>
    </row>
    <row r="174" spans="1:5" x14ac:dyDescent="0.25">
      <c r="A174" s="4" t="s">
        <v>8219</v>
      </c>
      <c r="B174" s="4">
        <v>493</v>
      </c>
      <c r="D174" s="4" t="s">
        <v>8221</v>
      </c>
      <c r="E174" s="4">
        <v>5</v>
      </c>
    </row>
    <row r="175" spans="1:5" x14ac:dyDescent="0.25">
      <c r="A175" s="4" t="s">
        <v>8219</v>
      </c>
      <c r="B175" s="4">
        <v>131</v>
      </c>
      <c r="D175" s="4" t="s">
        <v>8221</v>
      </c>
      <c r="E175" s="4">
        <v>14</v>
      </c>
    </row>
    <row r="176" spans="1:5" x14ac:dyDescent="0.25">
      <c r="A176" s="4" t="s">
        <v>8219</v>
      </c>
      <c r="B176" s="4">
        <v>50</v>
      </c>
      <c r="D176" s="4" t="s">
        <v>8221</v>
      </c>
      <c r="E176" s="4">
        <v>1</v>
      </c>
    </row>
    <row r="177" spans="1:5" x14ac:dyDescent="0.25">
      <c r="A177" s="4" t="s">
        <v>8219</v>
      </c>
      <c r="B177" s="4">
        <v>665</v>
      </c>
      <c r="D177" s="4" t="s">
        <v>8221</v>
      </c>
      <c r="E177" s="4">
        <v>0</v>
      </c>
    </row>
    <row r="178" spans="1:5" x14ac:dyDescent="0.25">
      <c r="A178" s="4" t="s">
        <v>8219</v>
      </c>
      <c r="B178" s="4">
        <v>129</v>
      </c>
      <c r="D178" s="4" t="s">
        <v>8221</v>
      </c>
      <c r="E178" s="4">
        <v>124</v>
      </c>
    </row>
    <row r="179" spans="1:5" x14ac:dyDescent="0.25">
      <c r="A179" s="4" t="s">
        <v>8219</v>
      </c>
      <c r="B179" s="4">
        <v>142</v>
      </c>
      <c r="D179" s="4" t="s">
        <v>8221</v>
      </c>
      <c r="E179" s="4">
        <v>0</v>
      </c>
    </row>
    <row r="180" spans="1:5" x14ac:dyDescent="0.25">
      <c r="A180" s="4" t="s">
        <v>8219</v>
      </c>
      <c r="B180" s="4">
        <v>2436</v>
      </c>
      <c r="D180" s="4" t="s">
        <v>8221</v>
      </c>
      <c r="E180" s="4">
        <v>0</v>
      </c>
    </row>
    <row r="181" spans="1:5" x14ac:dyDescent="0.25">
      <c r="A181" s="4" t="s">
        <v>8219</v>
      </c>
      <c r="B181" s="4">
        <v>244</v>
      </c>
      <c r="D181" s="4" t="s">
        <v>8221</v>
      </c>
      <c r="E181" s="4">
        <v>55</v>
      </c>
    </row>
    <row r="182" spans="1:5" x14ac:dyDescent="0.25">
      <c r="A182" s="4" t="s">
        <v>8219</v>
      </c>
      <c r="B182" s="4">
        <v>298</v>
      </c>
      <c r="D182" s="4" t="s">
        <v>8221</v>
      </c>
      <c r="E182" s="4">
        <v>140</v>
      </c>
    </row>
    <row r="183" spans="1:5" x14ac:dyDescent="0.25">
      <c r="A183" s="4" t="s">
        <v>8219</v>
      </c>
      <c r="B183" s="4">
        <v>251</v>
      </c>
      <c r="D183" s="4" t="s">
        <v>8221</v>
      </c>
      <c r="E183" s="4">
        <v>21</v>
      </c>
    </row>
    <row r="184" spans="1:5" x14ac:dyDescent="0.25">
      <c r="A184" s="4" t="s">
        <v>8219</v>
      </c>
      <c r="B184" s="4">
        <v>108</v>
      </c>
      <c r="D184" s="4" t="s">
        <v>8221</v>
      </c>
      <c r="E184" s="4">
        <v>1</v>
      </c>
    </row>
    <row r="185" spans="1:5" x14ac:dyDescent="0.25">
      <c r="A185" s="4" t="s">
        <v>8219</v>
      </c>
      <c r="B185" s="4">
        <v>82</v>
      </c>
      <c r="D185" s="4" t="s">
        <v>8221</v>
      </c>
      <c r="E185" s="4">
        <v>147</v>
      </c>
    </row>
    <row r="186" spans="1:5" x14ac:dyDescent="0.25">
      <c r="A186" s="4" t="s">
        <v>8219</v>
      </c>
      <c r="B186" s="4">
        <v>74</v>
      </c>
      <c r="D186" s="4" t="s">
        <v>8221</v>
      </c>
      <c r="E186" s="4">
        <v>11</v>
      </c>
    </row>
    <row r="187" spans="1:5" x14ac:dyDescent="0.25">
      <c r="A187" s="4" t="s">
        <v>8219</v>
      </c>
      <c r="B187" s="4">
        <v>189</v>
      </c>
      <c r="D187" s="4" t="s">
        <v>8221</v>
      </c>
      <c r="E187" s="4">
        <v>125</v>
      </c>
    </row>
    <row r="188" spans="1:5" x14ac:dyDescent="0.25">
      <c r="A188" s="4" t="s">
        <v>8219</v>
      </c>
      <c r="B188" s="4">
        <v>80</v>
      </c>
      <c r="D188" s="4" t="s">
        <v>8221</v>
      </c>
      <c r="E188" s="4">
        <v>1</v>
      </c>
    </row>
    <row r="189" spans="1:5" x14ac:dyDescent="0.25">
      <c r="A189" s="4" t="s">
        <v>8219</v>
      </c>
      <c r="B189" s="4">
        <v>576</v>
      </c>
      <c r="D189" s="4" t="s">
        <v>8221</v>
      </c>
      <c r="E189" s="4">
        <v>0</v>
      </c>
    </row>
    <row r="190" spans="1:5" x14ac:dyDescent="0.25">
      <c r="A190" s="4" t="s">
        <v>8219</v>
      </c>
      <c r="B190" s="4">
        <v>202</v>
      </c>
      <c r="D190" s="4" t="s">
        <v>8221</v>
      </c>
      <c r="E190" s="4">
        <v>0</v>
      </c>
    </row>
    <row r="191" spans="1:5" x14ac:dyDescent="0.25">
      <c r="A191" s="4" t="s">
        <v>8219</v>
      </c>
      <c r="B191" s="4">
        <v>238</v>
      </c>
      <c r="D191" s="4" t="s">
        <v>8221</v>
      </c>
      <c r="E191" s="4">
        <v>3</v>
      </c>
    </row>
    <row r="192" spans="1:5" x14ac:dyDescent="0.25">
      <c r="A192" s="4" t="s">
        <v>8219</v>
      </c>
      <c r="B192" s="4">
        <v>36</v>
      </c>
      <c r="D192" s="4" t="s">
        <v>8221</v>
      </c>
      <c r="E192" s="4">
        <v>0</v>
      </c>
    </row>
    <row r="193" spans="1:5" x14ac:dyDescent="0.25">
      <c r="A193" s="4" t="s">
        <v>8219</v>
      </c>
      <c r="B193" s="4">
        <v>150</v>
      </c>
      <c r="D193" s="4" t="s">
        <v>8221</v>
      </c>
      <c r="E193" s="4">
        <v>0</v>
      </c>
    </row>
    <row r="194" spans="1:5" x14ac:dyDescent="0.25">
      <c r="A194" s="4" t="s">
        <v>8219</v>
      </c>
      <c r="B194" s="4">
        <v>146</v>
      </c>
      <c r="D194" s="4" t="s">
        <v>8221</v>
      </c>
      <c r="E194" s="4">
        <v>0</v>
      </c>
    </row>
    <row r="195" spans="1:5" x14ac:dyDescent="0.25">
      <c r="A195" s="4" t="s">
        <v>8219</v>
      </c>
      <c r="B195" s="4">
        <v>222</v>
      </c>
      <c r="D195" s="4" t="s">
        <v>8221</v>
      </c>
      <c r="E195" s="4">
        <v>0</v>
      </c>
    </row>
    <row r="196" spans="1:5" x14ac:dyDescent="0.25">
      <c r="A196" s="4" t="s">
        <v>8219</v>
      </c>
      <c r="B196" s="4">
        <v>120</v>
      </c>
      <c r="D196" s="4" t="s">
        <v>8221</v>
      </c>
      <c r="E196" s="4">
        <v>3</v>
      </c>
    </row>
    <row r="197" spans="1:5" x14ac:dyDescent="0.25">
      <c r="A197" s="4" t="s">
        <v>8219</v>
      </c>
      <c r="B197" s="4">
        <v>126</v>
      </c>
      <c r="D197" s="4" t="s">
        <v>8221</v>
      </c>
      <c r="E197" s="4">
        <v>0</v>
      </c>
    </row>
    <row r="198" spans="1:5" x14ac:dyDescent="0.25">
      <c r="A198" s="4" t="s">
        <v>8219</v>
      </c>
      <c r="B198" s="4">
        <v>158</v>
      </c>
      <c r="D198" s="4" t="s">
        <v>8221</v>
      </c>
      <c r="E198" s="4">
        <v>1</v>
      </c>
    </row>
    <row r="199" spans="1:5" x14ac:dyDescent="0.25">
      <c r="A199" s="4" t="s">
        <v>8219</v>
      </c>
      <c r="B199" s="4">
        <v>316</v>
      </c>
      <c r="D199" s="4" t="s">
        <v>8221</v>
      </c>
      <c r="E199" s="4">
        <v>3</v>
      </c>
    </row>
    <row r="200" spans="1:5" x14ac:dyDescent="0.25">
      <c r="A200" s="4" t="s">
        <v>8219</v>
      </c>
      <c r="B200" s="4">
        <v>284</v>
      </c>
      <c r="D200" s="4" t="s">
        <v>8221</v>
      </c>
      <c r="E200" s="4">
        <v>22</v>
      </c>
    </row>
    <row r="201" spans="1:5" x14ac:dyDescent="0.25">
      <c r="A201" s="4" t="s">
        <v>8219</v>
      </c>
      <c r="B201" s="4">
        <v>51</v>
      </c>
      <c r="D201" s="4" t="s">
        <v>8221</v>
      </c>
      <c r="E201" s="4">
        <v>26</v>
      </c>
    </row>
    <row r="202" spans="1:5" x14ac:dyDescent="0.25">
      <c r="A202" s="4" t="s">
        <v>8219</v>
      </c>
      <c r="B202" s="4">
        <v>158</v>
      </c>
      <c r="D202" s="4" t="s">
        <v>8221</v>
      </c>
      <c r="E202" s="4">
        <v>4</v>
      </c>
    </row>
    <row r="203" spans="1:5" x14ac:dyDescent="0.25">
      <c r="A203" s="4" t="s">
        <v>8219</v>
      </c>
      <c r="B203" s="4">
        <v>337</v>
      </c>
      <c r="D203" s="4" t="s">
        <v>8221</v>
      </c>
      <c r="E203" s="4">
        <v>0</v>
      </c>
    </row>
    <row r="204" spans="1:5" x14ac:dyDescent="0.25">
      <c r="A204" s="4" t="s">
        <v>8219</v>
      </c>
      <c r="B204" s="4">
        <v>186</v>
      </c>
      <c r="D204" s="4" t="s">
        <v>8221</v>
      </c>
      <c r="E204" s="4">
        <v>4</v>
      </c>
    </row>
    <row r="205" spans="1:5" x14ac:dyDescent="0.25">
      <c r="A205" s="4" t="s">
        <v>8219</v>
      </c>
      <c r="B205" s="4">
        <v>58</v>
      </c>
      <c r="D205" s="4" t="s">
        <v>8221</v>
      </c>
      <c r="E205" s="4">
        <v>9</v>
      </c>
    </row>
    <row r="206" spans="1:5" x14ac:dyDescent="0.25">
      <c r="A206" s="4" t="s">
        <v>8219</v>
      </c>
      <c r="B206" s="4">
        <v>82</v>
      </c>
      <c r="D206" s="4" t="s">
        <v>8221</v>
      </c>
      <c r="E206" s="4">
        <v>5</v>
      </c>
    </row>
    <row r="207" spans="1:5" x14ac:dyDescent="0.25">
      <c r="A207" s="4" t="s">
        <v>8219</v>
      </c>
      <c r="B207" s="4">
        <v>736</v>
      </c>
      <c r="D207" s="4" t="s">
        <v>8221</v>
      </c>
      <c r="E207" s="4">
        <v>14</v>
      </c>
    </row>
    <row r="208" spans="1:5" x14ac:dyDescent="0.25">
      <c r="A208" s="4" t="s">
        <v>8219</v>
      </c>
      <c r="B208" s="4">
        <v>1151</v>
      </c>
      <c r="D208" s="4" t="s">
        <v>8221</v>
      </c>
      <c r="E208" s="4">
        <v>1</v>
      </c>
    </row>
    <row r="209" spans="1:5" x14ac:dyDescent="0.25">
      <c r="A209" s="4" t="s">
        <v>8219</v>
      </c>
      <c r="B209" s="4">
        <v>34</v>
      </c>
      <c r="D209" s="4" t="s">
        <v>8221</v>
      </c>
      <c r="E209" s="4">
        <v>10</v>
      </c>
    </row>
    <row r="210" spans="1:5" x14ac:dyDescent="0.25">
      <c r="A210" s="4" t="s">
        <v>8219</v>
      </c>
      <c r="B210" s="4">
        <v>498</v>
      </c>
      <c r="D210" s="4" t="s">
        <v>8221</v>
      </c>
      <c r="E210" s="4">
        <v>3</v>
      </c>
    </row>
    <row r="211" spans="1:5" x14ac:dyDescent="0.25">
      <c r="A211" s="4" t="s">
        <v>8219</v>
      </c>
      <c r="B211" s="4">
        <v>167</v>
      </c>
      <c r="D211" s="4" t="s">
        <v>8221</v>
      </c>
      <c r="E211" s="4">
        <v>1</v>
      </c>
    </row>
    <row r="212" spans="1:5" x14ac:dyDescent="0.25">
      <c r="A212" s="4" t="s">
        <v>8219</v>
      </c>
      <c r="B212" s="4">
        <v>340</v>
      </c>
      <c r="D212" s="4" t="s">
        <v>8221</v>
      </c>
      <c r="E212" s="4">
        <v>0</v>
      </c>
    </row>
    <row r="213" spans="1:5" x14ac:dyDescent="0.25">
      <c r="A213" s="4" t="s">
        <v>8219</v>
      </c>
      <c r="B213" s="4">
        <v>438</v>
      </c>
      <c r="D213" s="4" t="s">
        <v>8221</v>
      </c>
      <c r="E213" s="4">
        <v>5</v>
      </c>
    </row>
    <row r="214" spans="1:5" x14ac:dyDescent="0.25">
      <c r="A214" s="4" t="s">
        <v>8219</v>
      </c>
      <c r="B214" s="4">
        <v>555</v>
      </c>
      <c r="D214" s="4" t="s">
        <v>8221</v>
      </c>
      <c r="E214" s="4">
        <v>2</v>
      </c>
    </row>
    <row r="215" spans="1:5" x14ac:dyDescent="0.25">
      <c r="A215" s="4" t="s">
        <v>8219</v>
      </c>
      <c r="B215" s="4">
        <v>266</v>
      </c>
      <c r="D215" s="4" t="s">
        <v>8221</v>
      </c>
      <c r="E215" s="4">
        <v>68</v>
      </c>
    </row>
    <row r="216" spans="1:5" x14ac:dyDescent="0.25">
      <c r="A216" s="4" t="s">
        <v>8219</v>
      </c>
      <c r="B216" s="4">
        <v>69</v>
      </c>
      <c r="D216" s="4" t="s">
        <v>8221</v>
      </c>
      <c r="E216" s="4">
        <v>3</v>
      </c>
    </row>
    <row r="217" spans="1:5" x14ac:dyDescent="0.25">
      <c r="A217" s="4" t="s">
        <v>8219</v>
      </c>
      <c r="B217" s="4">
        <v>80</v>
      </c>
      <c r="D217" s="4" t="s">
        <v>8221</v>
      </c>
      <c r="E217" s="4">
        <v>34</v>
      </c>
    </row>
    <row r="218" spans="1:5" x14ac:dyDescent="0.25">
      <c r="A218" s="4" t="s">
        <v>8219</v>
      </c>
      <c r="B218" s="4">
        <v>493</v>
      </c>
      <c r="D218" s="4" t="s">
        <v>8221</v>
      </c>
      <c r="E218" s="4">
        <v>0</v>
      </c>
    </row>
    <row r="219" spans="1:5" x14ac:dyDescent="0.25">
      <c r="A219" s="4" t="s">
        <v>8219</v>
      </c>
      <c r="B219" s="4">
        <v>31</v>
      </c>
      <c r="D219" s="4" t="s">
        <v>8221</v>
      </c>
      <c r="E219" s="4">
        <v>3</v>
      </c>
    </row>
    <row r="220" spans="1:5" x14ac:dyDescent="0.25">
      <c r="A220" s="4" t="s">
        <v>8219</v>
      </c>
      <c r="B220" s="4">
        <v>236</v>
      </c>
      <c r="D220" s="4" t="s">
        <v>8221</v>
      </c>
      <c r="E220" s="4">
        <v>0</v>
      </c>
    </row>
    <row r="221" spans="1:5" x14ac:dyDescent="0.25">
      <c r="A221" s="4" t="s">
        <v>8219</v>
      </c>
      <c r="B221" s="4">
        <v>89</v>
      </c>
      <c r="D221" s="4" t="s">
        <v>8221</v>
      </c>
      <c r="E221" s="4">
        <v>70</v>
      </c>
    </row>
    <row r="222" spans="1:5" x14ac:dyDescent="0.25">
      <c r="A222" s="4" t="s">
        <v>8219</v>
      </c>
      <c r="B222" s="4">
        <v>299</v>
      </c>
      <c r="D222" s="4" t="s">
        <v>8221</v>
      </c>
      <c r="E222" s="4">
        <v>1</v>
      </c>
    </row>
    <row r="223" spans="1:5" x14ac:dyDescent="0.25">
      <c r="A223" s="4" t="s">
        <v>8219</v>
      </c>
      <c r="B223" s="4">
        <v>55</v>
      </c>
      <c r="D223" s="4" t="s">
        <v>8221</v>
      </c>
      <c r="E223" s="4">
        <v>1</v>
      </c>
    </row>
    <row r="224" spans="1:5" x14ac:dyDescent="0.25">
      <c r="A224" s="4" t="s">
        <v>8219</v>
      </c>
      <c r="B224" s="4">
        <v>325</v>
      </c>
      <c r="D224" s="4" t="s">
        <v>8221</v>
      </c>
      <c r="E224" s="4">
        <v>1</v>
      </c>
    </row>
    <row r="225" spans="1:5" x14ac:dyDescent="0.25">
      <c r="A225" s="4" t="s">
        <v>8219</v>
      </c>
      <c r="B225" s="4">
        <v>524</v>
      </c>
      <c r="D225" s="4" t="s">
        <v>8221</v>
      </c>
      <c r="E225" s="4">
        <v>2</v>
      </c>
    </row>
    <row r="226" spans="1:5" x14ac:dyDescent="0.25">
      <c r="A226" s="4" t="s">
        <v>8219</v>
      </c>
      <c r="B226" s="4">
        <v>285</v>
      </c>
      <c r="D226" s="4" t="s">
        <v>8221</v>
      </c>
      <c r="E226" s="4">
        <v>2</v>
      </c>
    </row>
    <row r="227" spans="1:5" x14ac:dyDescent="0.25">
      <c r="A227" s="4" t="s">
        <v>8219</v>
      </c>
      <c r="B227" s="4">
        <v>179</v>
      </c>
      <c r="D227" s="4" t="s">
        <v>8221</v>
      </c>
      <c r="E227" s="4">
        <v>34</v>
      </c>
    </row>
    <row r="228" spans="1:5" x14ac:dyDescent="0.25">
      <c r="A228" s="4" t="s">
        <v>8219</v>
      </c>
      <c r="B228" s="4">
        <v>188</v>
      </c>
      <c r="D228" s="4" t="s">
        <v>8221</v>
      </c>
      <c r="E228" s="4">
        <v>2</v>
      </c>
    </row>
    <row r="229" spans="1:5" x14ac:dyDescent="0.25">
      <c r="A229" s="4" t="s">
        <v>8219</v>
      </c>
      <c r="B229" s="4">
        <v>379</v>
      </c>
      <c r="D229" s="4" t="s">
        <v>8221</v>
      </c>
      <c r="E229" s="4">
        <v>0</v>
      </c>
    </row>
    <row r="230" spans="1:5" x14ac:dyDescent="0.25">
      <c r="A230" s="4" t="s">
        <v>8219</v>
      </c>
      <c r="B230" s="4">
        <v>119</v>
      </c>
      <c r="D230" s="4" t="s">
        <v>8221</v>
      </c>
      <c r="E230" s="4">
        <v>1</v>
      </c>
    </row>
    <row r="231" spans="1:5" x14ac:dyDescent="0.25">
      <c r="A231" s="4" t="s">
        <v>8219</v>
      </c>
      <c r="B231" s="4">
        <v>167</v>
      </c>
      <c r="D231" s="4" t="s">
        <v>8221</v>
      </c>
      <c r="E231" s="4">
        <v>8</v>
      </c>
    </row>
    <row r="232" spans="1:5" x14ac:dyDescent="0.25">
      <c r="A232" s="4" t="s">
        <v>8219</v>
      </c>
      <c r="B232" s="4">
        <v>221</v>
      </c>
      <c r="D232" s="4" t="s">
        <v>8221</v>
      </c>
      <c r="E232" s="4">
        <v>4</v>
      </c>
    </row>
    <row r="233" spans="1:5" x14ac:dyDescent="0.25">
      <c r="A233" s="4" t="s">
        <v>8219</v>
      </c>
      <c r="B233" s="4">
        <v>964</v>
      </c>
      <c r="D233" s="4" t="s">
        <v>8221</v>
      </c>
      <c r="E233" s="4">
        <v>28</v>
      </c>
    </row>
    <row r="234" spans="1:5" x14ac:dyDescent="0.25">
      <c r="A234" s="4" t="s">
        <v>8219</v>
      </c>
      <c r="B234" s="4">
        <v>286</v>
      </c>
      <c r="D234" s="4" t="s">
        <v>8221</v>
      </c>
      <c r="E234" s="4">
        <v>0</v>
      </c>
    </row>
    <row r="235" spans="1:5" x14ac:dyDescent="0.25">
      <c r="A235" s="4" t="s">
        <v>8219</v>
      </c>
      <c r="B235" s="4">
        <v>613</v>
      </c>
      <c r="D235" s="4" t="s">
        <v>8221</v>
      </c>
      <c r="E235" s="4">
        <v>6</v>
      </c>
    </row>
    <row r="236" spans="1:5" x14ac:dyDescent="0.25">
      <c r="A236" s="4" t="s">
        <v>8219</v>
      </c>
      <c r="B236" s="4">
        <v>29</v>
      </c>
      <c r="D236" s="4" t="s">
        <v>8221</v>
      </c>
      <c r="E236" s="4">
        <v>22</v>
      </c>
    </row>
    <row r="237" spans="1:5" x14ac:dyDescent="0.25">
      <c r="A237" s="4" t="s">
        <v>8219</v>
      </c>
      <c r="B237" s="4">
        <v>165</v>
      </c>
      <c r="D237" s="4" t="s">
        <v>8221</v>
      </c>
      <c r="E237" s="4">
        <v>0</v>
      </c>
    </row>
    <row r="238" spans="1:5" x14ac:dyDescent="0.25">
      <c r="A238" s="4" t="s">
        <v>8219</v>
      </c>
      <c r="B238" s="4">
        <v>97</v>
      </c>
      <c r="D238" s="4" t="s">
        <v>8221</v>
      </c>
      <c r="E238" s="4">
        <v>1</v>
      </c>
    </row>
    <row r="239" spans="1:5" x14ac:dyDescent="0.25">
      <c r="A239" s="4" t="s">
        <v>8219</v>
      </c>
      <c r="B239" s="4">
        <v>303</v>
      </c>
      <c r="D239" s="4" t="s">
        <v>8221</v>
      </c>
      <c r="E239" s="4">
        <v>20</v>
      </c>
    </row>
    <row r="240" spans="1:5" x14ac:dyDescent="0.25">
      <c r="A240" s="4" t="s">
        <v>8219</v>
      </c>
      <c r="B240" s="4">
        <v>267</v>
      </c>
      <c r="D240" s="4" t="s">
        <v>8221</v>
      </c>
      <c r="E240" s="4">
        <v>0</v>
      </c>
    </row>
    <row r="241" spans="1:5" x14ac:dyDescent="0.25">
      <c r="A241" s="4" t="s">
        <v>8219</v>
      </c>
      <c r="B241" s="4">
        <v>302</v>
      </c>
      <c r="D241" s="4" t="s">
        <v>8221</v>
      </c>
      <c r="E241" s="4">
        <v>1</v>
      </c>
    </row>
    <row r="242" spans="1:5" x14ac:dyDescent="0.25">
      <c r="A242" s="4" t="s">
        <v>8219</v>
      </c>
      <c r="B242" s="4">
        <v>87</v>
      </c>
      <c r="D242" s="4" t="s">
        <v>8221</v>
      </c>
      <c r="E242" s="4">
        <v>3</v>
      </c>
    </row>
    <row r="243" spans="1:5" x14ac:dyDescent="0.25">
      <c r="A243" s="4" t="s">
        <v>8219</v>
      </c>
      <c r="B243" s="4">
        <v>354</v>
      </c>
      <c r="D243" s="4" t="s">
        <v>8221</v>
      </c>
      <c r="E243" s="4">
        <v>2</v>
      </c>
    </row>
    <row r="244" spans="1:5" x14ac:dyDescent="0.25">
      <c r="A244" s="4" t="s">
        <v>8219</v>
      </c>
      <c r="B244" s="4">
        <v>86</v>
      </c>
      <c r="D244" s="4" t="s">
        <v>8221</v>
      </c>
      <c r="E244" s="4">
        <v>0</v>
      </c>
    </row>
    <row r="245" spans="1:5" x14ac:dyDescent="0.25">
      <c r="A245" s="4" t="s">
        <v>8219</v>
      </c>
      <c r="B245" s="4">
        <v>26</v>
      </c>
      <c r="D245" s="4" t="s">
        <v>8221</v>
      </c>
      <c r="E245" s="4">
        <v>2</v>
      </c>
    </row>
    <row r="246" spans="1:5" x14ac:dyDescent="0.25">
      <c r="A246" s="4" t="s">
        <v>8219</v>
      </c>
      <c r="B246" s="4">
        <v>113</v>
      </c>
      <c r="D246" s="4" t="s">
        <v>8221</v>
      </c>
      <c r="E246" s="4">
        <v>1</v>
      </c>
    </row>
    <row r="247" spans="1:5" x14ac:dyDescent="0.25">
      <c r="A247" s="4" t="s">
        <v>8219</v>
      </c>
      <c r="B247" s="4">
        <v>65</v>
      </c>
      <c r="D247" s="4" t="s">
        <v>8221</v>
      </c>
      <c r="E247" s="4">
        <v>0</v>
      </c>
    </row>
    <row r="248" spans="1:5" x14ac:dyDescent="0.25">
      <c r="A248" s="4" t="s">
        <v>8219</v>
      </c>
      <c r="B248" s="4">
        <v>134</v>
      </c>
      <c r="D248" s="4" t="s">
        <v>8221</v>
      </c>
      <c r="E248" s="4">
        <v>1</v>
      </c>
    </row>
    <row r="249" spans="1:5" x14ac:dyDescent="0.25">
      <c r="A249" s="4" t="s">
        <v>8219</v>
      </c>
      <c r="B249" s="4">
        <v>119</v>
      </c>
      <c r="D249" s="4" t="s">
        <v>8221</v>
      </c>
      <c r="E249" s="4">
        <v>0</v>
      </c>
    </row>
    <row r="250" spans="1:5" x14ac:dyDescent="0.25">
      <c r="A250" s="4" t="s">
        <v>8219</v>
      </c>
      <c r="B250" s="4">
        <v>159</v>
      </c>
      <c r="D250" s="4" t="s">
        <v>8221</v>
      </c>
      <c r="E250" s="4">
        <v>5</v>
      </c>
    </row>
    <row r="251" spans="1:5" x14ac:dyDescent="0.25">
      <c r="A251" s="4" t="s">
        <v>8219</v>
      </c>
      <c r="B251" s="4">
        <v>167</v>
      </c>
      <c r="D251" s="4" t="s">
        <v>8221</v>
      </c>
      <c r="E251" s="4">
        <v>1</v>
      </c>
    </row>
    <row r="252" spans="1:5" x14ac:dyDescent="0.25">
      <c r="A252" s="4" t="s">
        <v>8219</v>
      </c>
      <c r="B252" s="4">
        <v>43</v>
      </c>
      <c r="D252" s="4" t="s">
        <v>8221</v>
      </c>
      <c r="E252" s="4">
        <v>1</v>
      </c>
    </row>
    <row r="253" spans="1:5" x14ac:dyDescent="0.25">
      <c r="A253" s="4" t="s">
        <v>8219</v>
      </c>
      <c r="B253" s="4">
        <v>1062</v>
      </c>
      <c r="D253" s="4" t="s">
        <v>8221</v>
      </c>
      <c r="E253" s="4">
        <v>2</v>
      </c>
    </row>
    <row r="254" spans="1:5" x14ac:dyDescent="0.25">
      <c r="A254" s="4" t="s">
        <v>8219</v>
      </c>
      <c r="B254" s="4">
        <v>9</v>
      </c>
      <c r="D254" s="4" t="s">
        <v>8221</v>
      </c>
      <c r="E254" s="4">
        <v>0</v>
      </c>
    </row>
    <row r="255" spans="1:5" x14ac:dyDescent="0.25">
      <c r="A255" s="4" t="s">
        <v>8219</v>
      </c>
      <c r="B255" s="4">
        <v>89</v>
      </c>
      <c r="D255" s="4" t="s">
        <v>8221</v>
      </c>
      <c r="E255" s="4">
        <v>9</v>
      </c>
    </row>
    <row r="256" spans="1:5" x14ac:dyDescent="0.25">
      <c r="A256" s="4" t="s">
        <v>8219</v>
      </c>
      <c r="B256" s="4">
        <v>174</v>
      </c>
      <c r="D256" s="4" t="s">
        <v>8221</v>
      </c>
      <c r="E256" s="4">
        <v>4</v>
      </c>
    </row>
    <row r="257" spans="1:5" x14ac:dyDescent="0.25">
      <c r="A257" s="4" t="s">
        <v>8219</v>
      </c>
      <c r="B257" s="4">
        <v>14</v>
      </c>
      <c r="D257" s="4" t="s">
        <v>8221</v>
      </c>
      <c r="E257" s="4">
        <v>4</v>
      </c>
    </row>
    <row r="258" spans="1:5" x14ac:dyDescent="0.25">
      <c r="A258" s="4" t="s">
        <v>8219</v>
      </c>
      <c r="B258" s="4">
        <v>48</v>
      </c>
      <c r="D258" s="4" t="s">
        <v>8221</v>
      </c>
      <c r="E258" s="4">
        <v>1</v>
      </c>
    </row>
    <row r="259" spans="1:5" x14ac:dyDescent="0.25">
      <c r="A259" s="4" t="s">
        <v>8219</v>
      </c>
      <c r="B259" s="4">
        <v>133</v>
      </c>
      <c r="D259" s="4" t="s">
        <v>8221</v>
      </c>
      <c r="E259" s="4">
        <v>1</v>
      </c>
    </row>
    <row r="260" spans="1:5" x14ac:dyDescent="0.25">
      <c r="A260" s="4" t="s">
        <v>8219</v>
      </c>
      <c r="B260" s="4">
        <v>83</v>
      </c>
      <c r="D260" s="4" t="s">
        <v>8221</v>
      </c>
      <c r="E260" s="4">
        <v>7</v>
      </c>
    </row>
    <row r="261" spans="1:5" x14ac:dyDescent="0.25">
      <c r="A261" s="4" t="s">
        <v>8219</v>
      </c>
      <c r="B261" s="4">
        <v>149</v>
      </c>
      <c r="D261" s="4" t="s">
        <v>8221</v>
      </c>
      <c r="E261" s="4">
        <v>5</v>
      </c>
    </row>
    <row r="262" spans="1:5" x14ac:dyDescent="0.25">
      <c r="A262" s="4" t="s">
        <v>8219</v>
      </c>
      <c r="B262" s="4">
        <v>49</v>
      </c>
      <c r="D262" s="4" t="s">
        <v>8221</v>
      </c>
      <c r="E262" s="4">
        <v>1</v>
      </c>
    </row>
    <row r="263" spans="1:5" x14ac:dyDescent="0.25">
      <c r="A263" s="4" t="s">
        <v>8219</v>
      </c>
      <c r="B263" s="4">
        <v>251</v>
      </c>
      <c r="D263" s="4" t="s">
        <v>8221</v>
      </c>
      <c r="E263" s="4">
        <v>0</v>
      </c>
    </row>
    <row r="264" spans="1:5" x14ac:dyDescent="0.25">
      <c r="A264" s="4" t="s">
        <v>8219</v>
      </c>
      <c r="B264" s="4">
        <v>22</v>
      </c>
      <c r="D264" s="4" t="s">
        <v>8221</v>
      </c>
      <c r="E264" s="4">
        <v>0</v>
      </c>
    </row>
    <row r="265" spans="1:5" x14ac:dyDescent="0.25">
      <c r="A265" s="4" t="s">
        <v>8219</v>
      </c>
      <c r="B265" s="4">
        <v>48</v>
      </c>
      <c r="D265" s="4" t="s">
        <v>8221</v>
      </c>
      <c r="E265" s="4">
        <v>1</v>
      </c>
    </row>
    <row r="266" spans="1:5" x14ac:dyDescent="0.25">
      <c r="A266" s="4" t="s">
        <v>8219</v>
      </c>
      <c r="B266" s="4">
        <v>383</v>
      </c>
      <c r="D266" s="4" t="s">
        <v>8221</v>
      </c>
      <c r="E266" s="4">
        <v>2</v>
      </c>
    </row>
    <row r="267" spans="1:5" x14ac:dyDescent="0.25">
      <c r="A267" s="4" t="s">
        <v>8219</v>
      </c>
      <c r="B267" s="4">
        <v>237</v>
      </c>
      <c r="D267" s="4" t="s">
        <v>8221</v>
      </c>
      <c r="E267" s="4">
        <v>0</v>
      </c>
    </row>
    <row r="268" spans="1:5" x14ac:dyDescent="0.25">
      <c r="A268" s="4" t="s">
        <v>8219</v>
      </c>
      <c r="B268" s="4">
        <v>13</v>
      </c>
      <c r="D268" s="4" t="s">
        <v>8221</v>
      </c>
      <c r="E268" s="4">
        <v>4</v>
      </c>
    </row>
    <row r="269" spans="1:5" x14ac:dyDescent="0.25">
      <c r="A269" s="4" t="s">
        <v>8219</v>
      </c>
      <c r="B269" s="4">
        <v>562</v>
      </c>
      <c r="D269" s="4" t="s">
        <v>8221</v>
      </c>
      <c r="E269" s="4">
        <v>7</v>
      </c>
    </row>
    <row r="270" spans="1:5" x14ac:dyDescent="0.25">
      <c r="A270" s="4" t="s">
        <v>8219</v>
      </c>
      <c r="B270" s="4">
        <v>71</v>
      </c>
      <c r="D270" s="4" t="s">
        <v>8221</v>
      </c>
      <c r="E270" s="4">
        <v>2</v>
      </c>
    </row>
    <row r="271" spans="1:5" x14ac:dyDescent="0.25">
      <c r="A271" s="4" t="s">
        <v>8219</v>
      </c>
      <c r="B271" s="4">
        <v>1510</v>
      </c>
      <c r="D271" s="4" t="s">
        <v>8221</v>
      </c>
      <c r="E271" s="4">
        <v>1</v>
      </c>
    </row>
    <row r="272" spans="1:5" x14ac:dyDescent="0.25">
      <c r="A272" s="4" t="s">
        <v>8219</v>
      </c>
      <c r="B272" s="4">
        <v>14</v>
      </c>
      <c r="D272" s="4" t="s">
        <v>8221</v>
      </c>
      <c r="E272" s="4">
        <v>9</v>
      </c>
    </row>
    <row r="273" spans="1:5" x14ac:dyDescent="0.25">
      <c r="A273" s="4" t="s">
        <v>8219</v>
      </c>
      <c r="B273" s="4">
        <v>193</v>
      </c>
      <c r="D273" s="4" t="s">
        <v>8221</v>
      </c>
      <c r="E273" s="4">
        <v>2</v>
      </c>
    </row>
    <row r="274" spans="1:5" x14ac:dyDescent="0.25">
      <c r="A274" s="4" t="s">
        <v>8219</v>
      </c>
      <c r="B274" s="4">
        <v>206</v>
      </c>
      <c r="D274" s="4" t="s">
        <v>8221</v>
      </c>
      <c r="E274" s="4">
        <v>1</v>
      </c>
    </row>
    <row r="275" spans="1:5" x14ac:dyDescent="0.25">
      <c r="A275" s="4" t="s">
        <v>8219</v>
      </c>
      <c r="B275" s="4">
        <v>351</v>
      </c>
      <c r="D275" s="4" t="s">
        <v>8221</v>
      </c>
      <c r="E275" s="4">
        <v>7</v>
      </c>
    </row>
    <row r="276" spans="1:5" x14ac:dyDescent="0.25">
      <c r="A276" s="4" t="s">
        <v>8219</v>
      </c>
      <c r="B276" s="4">
        <v>50</v>
      </c>
      <c r="D276" s="4" t="s">
        <v>8221</v>
      </c>
      <c r="E276" s="4">
        <v>2</v>
      </c>
    </row>
    <row r="277" spans="1:5" x14ac:dyDescent="0.25">
      <c r="A277" s="4" t="s">
        <v>8219</v>
      </c>
      <c r="B277" s="4">
        <v>184</v>
      </c>
      <c r="D277" s="4" t="s">
        <v>8221</v>
      </c>
      <c r="E277" s="4">
        <v>8</v>
      </c>
    </row>
    <row r="278" spans="1:5" x14ac:dyDescent="0.25">
      <c r="A278" s="4" t="s">
        <v>8219</v>
      </c>
      <c r="B278" s="4">
        <v>196</v>
      </c>
      <c r="D278" s="4" t="s">
        <v>8221</v>
      </c>
      <c r="E278" s="4">
        <v>2</v>
      </c>
    </row>
    <row r="279" spans="1:5" x14ac:dyDescent="0.25">
      <c r="A279" s="4" t="s">
        <v>8219</v>
      </c>
      <c r="B279" s="4">
        <v>229</v>
      </c>
      <c r="D279" s="4" t="s">
        <v>8221</v>
      </c>
      <c r="E279" s="4">
        <v>2</v>
      </c>
    </row>
    <row r="280" spans="1:5" x14ac:dyDescent="0.25">
      <c r="A280" s="4" t="s">
        <v>8219</v>
      </c>
      <c r="B280" s="4">
        <v>67</v>
      </c>
      <c r="D280" s="4" t="s">
        <v>8221</v>
      </c>
      <c r="E280" s="4">
        <v>7</v>
      </c>
    </row>
    <row r="281" spans="1:5" x14ac:dyDescent="0.25">
      <c r="A281" s="4" t="s">
        <v>8219</v>
      </c>
      <c r="B281" s="4">
        <v>95</v>
      </c>
      <c r="D281" s="4" t="s">
        <v>8221</v>
      </c>
      <c r="E281" s="4">
        <v>2</v>
      </c>
    </row>
    <row r="282" spans="1:5" x14ac:dyDescent="0.25">
      <c r="A282" s="4" t="s">
        <v>8219</v>
      </c>
      <c r="B282" s="4">
        <v>62</v>
      </c>
      <c r="D282" s="4" t="s">
        <v>8220</v>
      </c>
      <c r="E282" s="4">
        <v>1</v>
      </c>
    </row>
    <row r="283" spans="1:5" x14ac:dyDescent="0.25">
      <c r="A283" s="4" t="s">
        <v>8219</v>
      </c>
      <c r="B283" s="4">
        <v>73</v>
      </c>
      <c r="D283" s="4" t="s">
        <v>8220</v>
      </c>
      <c r="E283" s="4">
        <v>6</v>
      </c>
    </row>
    <row r="284" spans="1:5" x14ac:dyDescent="0.25">
      <c r="A284" s="4" t="s">
        <v>8219</v>
      </c>
      <c r="B284" s="4">
        <v>43</v>
      </c>
      <c r="D284" s="4" t="s">
        <v>8220</v>
      </c>
      <c r="E284" s="4">
        <v>0</v>
      </c>
    </row>
    <row r="285" spans="1:5" x14ac:dyDescent="0.25">
      <c r="A285" s="4" t="s">
        <v>8219</v>
      </c>
      <c r="B285" s="4">
        <v>70</v>
      </c>
      <c r="D285" s="4" t="s">
        <v>8220</v>
      </c>
      <c r="E285" s="4">
        <v>13</v>
      </c>
    </row>
    <row r="286" spans="1:5" x14ac:dyDescent="0.25">
      <c r="A286" s="4" t="s">
        <v>8219</v>
      </c>
      <c r="B286" s="4">
        <v>271</v>
      </c>
      <c r="D286" s="4" t="s">
        <v>8220</v>
      </c>
      <c r="E286" s="4">
        <v>0</v>
      </c>
    </row>
    <row r="287" spans="1:5" x14ac:dyDescent="0.25">
      <c r="A287" s="4" t="s">
        <v>8219</v>
      </c>
      <c r="B287" s="4">
        <v>55</v>
      </c>
      <c r="D287" s="4" t="s">
        <v>8220</v>
      </c>
      <c r="E287" s="4">
        <v>8</v>
      </c>
    </row>
    <row r="288" spans="1:5" x14ac:dyDescent="0.25">
      <c r="A288" s="4" t="s">
        <v>8219</v>
      </c>
      <c r="B288" s="4">
        <v>35</v>
      </c>
      <c r="D288" s="4" t="s">
        <v>8220</v>
      </c>
      <c r="E288" s="4">
        <v>1</v>
      </c>
    </row>
    <row r="289" spans="1:5" x14ac:dyDescent="0.25">
      <c r="A289" s="4" t="s">
        <v>8219</v>
      </c>
      <c r="B289" s="4">
        <v>22</v>
      </c>
      <c r="D289" s="4" t="s">
        <v>8220</v>
      </c>
      <c r="E289" s="4">
        <v>0</v>
      </c>
    </row>
    <row r="290" spans="1:5" x14ac:dyDescent="0.25">
      <c r="A290" s="4" t="s">
        <v>8219</v>
      </c>
      <c r="B290" s="4">
        <v>38</v>
      </c>
      <c r="D290" s="4" t="s">
        <v>8220</v>
      </c>
      <c r="E290" s="4">
        <v>5</v>
      </c>
    </row>
    <row r="291" spans="1:5" x14ac:dyDescent="0.25">
      <c r="A291" s="4" t="s">
        <v>8219</v>
      </c>
      <c r="B291" s="4">
        <v>15</v>
      </c>
      <c r="D291" s="4" t="s">
        <v>8220</v>
      </c>
      <c r="E291" s="4">
        <v>1</v>
      </c>
    </row>
    <row r="292" spans="1:5" x14ac:dyDescent="0.25">
      <c r="A292" s="4" t="s">
        <v>8219</v>
      </c>
      <c r="B292" s="4">
        <v>7</v>
      </c>
      <c r="D292" s="4" t="s">
        <v>8220</v>
      </c>
      <c r="E292" s="4">
        <v>0</v>
      </c>
    </row>
    <row r="293" spans="1:5" x14ac:dyDescent="0.25">
      <c r="A293" s="4" t="s">
        <v>8219</v>
      </c>
      <c r="B293" s="4">
        <v>241</v>
      </c>
      <c r="D293" s="4" t="s">
        <v>8220</v>
      </c>
      <c r="E293" s="4">
        <v>0</v>
      </c>
    </row>
    <row r="294" spans="1:5" x14ac:dyDescent="0.25">
      <c r="A294" s="4" t="s">
        <v>8219</v>
      </c>
      <c r="B294" s="4">
        <v>55</v>
      </c>
      <c r="D294" s="4" t="s">
        <v>8220</v>
      </c>
      <c r="E294" s="4">
        <v>0</v>
      </c>
    </row>
    <row r="295" spans="1:5" x14ac:dyDescent="0.25">
      <c r="A295" s="4" t="s">
        <v>8219</v>
      </c>
      <c r="B295" s="4">
        <v>171</v>
      </c>
      <c r="D295" s="4" t="s">
        <v>8220</v>
      </c>
      <c r="E295" s="4">
        <v>121</v>
      </c>
    </row>
    <row r="296" spans="1:5" x14ac:dyDescent="0.25">
      <c r="A296" s="4" t="s">
        <v>8219</v>
      </c>
      <c r="B296" s="4">
        <v>208</v>
      </c>
      <c r="D296" s="4" t="s">
        <v>8220</v>
      </c>
      <c r="E296" s="4">
        <v>0</v>
      </c>
    </row>
    <row r="297" spans="1:5" x14ac:dyDescent="0.25">
      <c r="A297" s="4" t="s">
        <v>8219</v>
      </c>
      <c r="B297" s="4">
        <v>21</v>
      </c>
      <c r="D297" s="4" t="s">
        <v>8220</v>
      </c>
      <c r="E297" s="4">
        <v>0</v>
      </c>
    </row>
    <row r="298" spans="1:5" x14ac:dyDescent="0.25">
      <c r="A298" s="4" t="s">
        <v>8219</v>
      </c>
      <c r="B298" s="4">
        <v>25</v>
      </c>
      <c r="D298" s="4" t="s">
        <v>8220</v>
      </c>
      <c r="E298" s="4">
        <v>0</v>
      </c>
    </row>
    <row r="299" spans="1:5" x14ac:dyDescent="0.25">
      <c r="A299" s="4" t="s">
        <v>8219</v>
      </c>
      <c r="B299" s="4">
        <v>52</v>
      </c>
      <c r="D299" s="4" t="s">
        <v>8220</v>
      </c>
      <c r="E299" s="4">
        <v>3</v>
      </c>
    </row>
    <row r="300" spans="1:5" x14ac:dyDescent="0.25">
      <c r="A300" s="4" t="s">
        <v>8219</v>
      </c>
      <c r="B300" s="4">
        <v>104</v>
      </c>
      <c r="D300" s="4" t="s">
        <v>8220</v>
      </c>
      <c r="E300" s="4">
        <v>0</v>
      </c>
    </row>
    <row r="301" spans="1:5" x14ac:dyDescent="0.25">
      <c r="A301" s="4" t="s">
        <v>8219</v>
      </c>
      <c r="B301" s="4">
        <v>73</v>
      </c>
      <c r="D301" s="4" t="s">
        <v>8220</v>
      </c>
      <c r="E301" s="4">
        <v>1</v>
      </c>
    </row>
    <row r="302" spans="1:5" x14ac:dyDescent="0.25">
      <c r="A302" s="4" t="s">
        <v>8219</v>
      </c>
      <c r="B302" s="4">
        <v>34</v>
      </c>
      <c r="D302" s="4" t="s">
        <v>8220</v>
      </c>
      <c r="E302" s="4">
        <v>1</v>
      </c>
    </row>
    <row r="303" spans="1:5" x14ac:dyDescent="0.25">
      <c r="A303" s="4" t="s">
        <v>8219</v>
      </c>
      <c r="B303" s="4">
        <v>56</v>
      </c>
      <c r="D303" s="4" t="s">
        <v>8220</v>
      </c>
      <c r="E303" s="4">
        <v>3</v>
      </c>
    </row>
    <row r="304" spans="1:5" x14ac:dyDescent="0.25">
      <c r="A304" s="4" t="s">
        <v>8219</v>
      </c>
      <c r="B304" s="4">
        <v>31</v>
      </c>
      <c r="D304" s="4" t="s">
        <v>8220</v>
      </c>
      <c r="E304" s="4">
        <v>9</v>
      </c>
    </row>
    <row r="305" spans="1:5" x14ac:dyDescent="0.25">
      <c r="A305" s="4" t="s">
        <v>8219</v>
      </c>
      <c r="B305" s="4">
        <v>84</v>
      </c>
      <c r="D305" s="4" t="s">
        <v>8220</v>
      </c>
      <c r="E305" s="4">
        <v>0</v>
      </c>
    </row>
    <row r="306" spans="1:5" x14ac:dyDescent="0.25">
      <c r="A306" s="4" t="s">
        <v>8219</v>
      </c>
      <c r="B306" s="4">
        <v>130</v>
      </c>
      <c r="D306" s="4" t="s">
        <v>8220</v>
      </c>
      <c r="E306" s="4">
        <v>0</v>
      </c>
    </row>
    <row r="307" spans="1:5" x14ac:dyDescent="0.25">
      <c r="A307" s="4" t="s">
        <v>8219</v>
      </c>
      <c r="B307" s="4">
        <v>12</v>
      </c>
      <c r="D307" s="4" t="s">
        <v>8220</v>
      </c>
      <c r="E307" s="4">
        <v>0</v>
      </c>
    </row>
    <row r="308" spans="1:5" x14ac:dyDescent="0.25">
      <c r="A308" s="4" t="s">
        <v>8219</v>
      </c>
      <c r="B308" s="4">
        <v>23</v>
      </c>
      <c r="D308" s="4" t="s">
        <v>8220</v>
      </c>
      <c r="E308" s="4">
        <v>39</v>
      </c>
    </row>
    <row r="309" spans="1:5" x14ac:dyDescent="0.25">
      <c r="A309" s="4" t="s">
        <v>8219</v>
      </c>
      <c r="B309" s="4">
        <v>158</v>
      </c>
      <c r="D309" s="4" t="s">
        <v>8220</v>
      </c>
      <c r="E309" s="4">
        <v>1</v>
      </c>
    </row>
    <row r="310" spans="1:5" x14ac:dyDescent="0.25">
      <c r="A310" s="4" t="s">
        <v>8219</v>
      </c>
      <c r="B310" s="4">
        <v>30</v>
      </c>
      <c r="D310" s="4" t="s">
        <v>8220</v>
      </c>
      <c r="E310" s="4">
        <v>0</v>
      </c>
    </row>
    <row r="311" spans="1:5" x14ac:dyDescent="0.25">
      <c r="A311" s="4" t="s">
        <v>8219</v>
      </c>
      <c r="B311" s="4">
        <v>18</v>
      </c>
      <c r="D311" s="4" t="s">
        <v>8220</v>
      </c>
      <c r="E311" s="4">
        <v>3</v>
      </c>
    </row>
    <row r="312" spans="1:5" x14ac:dyDescent="0.25">
      <c r="A312" s="4" t="s">
        <v>8219</v>
      </c>
      <c r="B312" s="4">
        <v>29</v>
      </c>
      <c r="D312" s="4" t="s">
        <v>8220</v>
      </c>
      <c r="E312" s="4">
        <v>1</v>
      </c>
    </row>
    <row r="313" spans="1:5" x14ac:dyDescent="0.25">
      <c r="A313" s="4" t="s">
        <v>8219</v>
      </c>
      <c r="B313" s="4">
        <v>31</v>
      </c>
      <c r="D313" s="4" t="s">
        <v>8220</v>
      </c>
      <c r="E313" s="4">
        <v>9</v>
      </c>
    </row>
    <row r="314" spans="1:5" x14ac:dyDescent="0.25">
      <c r="A314" s="4" t="s">
        <v>8219</v>
      </c>
      <c r="B314" s="4">
        <v>173</v>
      </c>
      <c r="D314" s="4" t="s">
        <v>8220</v>
      </c>
      <c r="E314" s="4">
        <v>0</v>
      </c>
    </row>
    <row r="315" spans="1:5" x14ac:dyDescent="0.25">
      <c r="A315" s="4" t="s">
        <v>8219</v>
      </c>
      <c r="B315" s="4">
        <v>17</v>
      </c>
      <c r="D315" s="4" t="s">
        <v>8220</v>
      </c>
      <c r="E315" s="4">
        <v>25</v>
      </c>
    </row>
    <row r="316" spans="1:5" x14ac:dyDescent="0.25">
      <c r="A316" s="4" t="s">
        <v>8219</v>
      </c>
      <c r="B316" s="4">
        <v>48</v>
      </c>
      <c r="D316" s="4" t="s">
        <v>8220</v>
      </c>
      <c r="E316" s="4">
        <v>1</v>
      </c>
    </row>
    <row r="317" spans="1:5" x14ac:dyDescent="0.25">
      <c r="A317" s="4" t="s">
        <v>8219</v>
      </c>
      <c r="B317" s="4">
        <v>59</v>
      </c>
      <c r="D317" s="4" t="s">
        <v>8220</v>
      </c>
      <c r="E317" s="4">
        <v>1</v>
      </c>
    </row>
    <row r="318" spans="1:5" x14ac:dyDescent="0.25">
      <c r="A318" s="4" t="s">
        <v>8219</v>
      </c>
      <c r="B318" s="4">
        <v>39</v>
      </c>
      <c r="D318" s="4" t="s">
        <v>8220</v>
      </c>
      <c r="E318" s="4">
        <v>1</v>
      </c>
    </row>
    <row r="319" spans="1:5" x14ac:dyDescent="0.25">
      <c r="A319" s="4" t="s">
        <v>8219</v>
      </c>
      <c r="B319" s="4">
        <v>59</v>
      </c>
      <c r="D319" s="4" t="s">
        <v>8220</v>
      </c>
      <c r="E319" s="4">
        <v>0</v>
      </c>
    </row>
    <row r="320" spans="1:5" x14ac:dyDescent="0.25">
      <c r="A320" s="4" t="s">
        <v>8219</v>
      </c>
      <c r="B320" s="4">
        <v>60</v>
      </c>
      <c r="D320" s="4" t="s">
        <v>8220</v>
      </c>
      <c r="E320" s="4">
        <v>6</v>
      </c>
    </row>
    <row r="321" spans="1:5" x14ac:dyDescent="0.25">
      <c r="A321" s="4" t="s">
        <v>8219</v>
      </c>
      <c r="B321" s="4">
        <v>20</v>
      </c>
      <c r="D321" s="4" t="s">
        <v>8220</v>
      </c>
      <c r="E321" s="4">
        <v>1</v>
      </c>
    </row>
    <row r="322" spans="1:5" x14ac:dyDescent="0.25">
      <c r="A322" s="4" t="s">
        <v>8219</v>
      </c>
      <c r="B322" s="4">
        <v>2</v>
      </c>
      <c r="D322" s="4" t="s">
        <v>8221</v>
      </c>
      <c r="E322" s="4">
        <v>18</v>
      </c>
    </row>
    <row r="323" spans="1:5" x14ac:dyDescent="0.25">
      <c r="A323" s="4" t="s">
        <v>8219</v>
      </c>
      <c r="B323" s="4">
        <v>315</v>
      </c>
      <c r="D323" s="4" t="s">
        <v>8221</v>
      </c>
      <c r="E323" s="4">
        <v>9</v>
      </c>
    </row>
    <row r="324" spans="1:5" x14ac:dyDescent="0.25">
      <c r="A324" s="4" t="s">
        <v>8219</v>
      </c>
      <c r="B324" s="4">
        <v>2174</v>
      </c>
      <c r="D324" s="4" t="s">
        <v>8221</v>
      </c>
      <c r="E324" s="4">
        <v>4</v>
      </c>
    </row>
    <row r="325" spans="1:5" x14ac:dyDescent="0.25">
      <c r="A325" s="4" t="s">
        <v>8219</v>
      </c>
      <c r="B325" s="4">
        <v>152</v>
      </c>
      <c r="D325" s="4" t="s">
        <v>8221</v>
      </c>
      <c r="E325" s="4">
        <v>7</v>
      </c>
    </row>
    <row r="326" spans="1:5" x14ac:dyDescent="0.25">
      <c r="A326" s="4" t="s">
        <v>8219</v>
      </c>
      <c r="B326" s="4">
        <v>1021</v>
      </c>
      <c r="D326" s="4" t="s">
        <v>8221</v>
      </c>
      <c r="E326" s="4">
        <v>29</v>
      </c>
    </row>
    <row r="327" spans="1:5" x14ac:dyDescent="0.25">
      <c r="A327" s="4" t="s">
        <v>8219</v>
      </c>
      <c r="B327" s="4">
        <v>237</v>
      </c>
      <c r="D327" s="4" t="s">
        <v>8221</v>
      </c>
      <c r="E327" s="4">
        <v>12</v>
      </c>
    </row>
    <row r="328" spans="1:5" x14ac:dyDescent="0.25">
      <c r="A328" s="4" t="s">
        <v>8219</v>
      </c>
      <c r="B328" s="4">
        <v>27</v>
      </c>
      <c r="D328" s="4" t="s">
        <v>8221</v>
      </c>
      <c r="E328" s="4">
        <v>4</v>
      </c>
    </row>
    <row r="329" spans="1:5" x14ac:dyDescent="0.25">
      <c r="A329" s="4" t="s">
        <v>8219</v>
      </c>
      <c r="B329" s="4">
        <v>17</v>
      </c>
      <c r="D329" s="4" t="s">
        <v>8221</v>
      </c>
      <c r="E329" s="4">
        <v>28</v>
      </c>
    </row>
    <row r="330" spans="1:5" x14ac:dyDescent="0.25">
      <c r="A330" s="4" t="s">
        <v>8219</v>
      </c>
      <c r="B330" s="4">
        <v>27</v>
      </c>
      <c r="D330" s="4" t="s">
        <v>8221</v>
      </c>
      <c r="E330" s="4">
        <v>25</v>
      </c>
    </row>
    <row r="331" spans="1:5" x14ac:dyDescent="0.25">
      <c r="A331" s="4" t="s">
        <v>8219</v>
      </c>
      <c r="B331" s="4">
        <v>82</v>
      </c>
      <c r="D331" s="4" t="s">
        <v>8221</v>
      </c>
      <c r="E331" s="4">
        <v>28</v>
      </c>
    </row>
    <row r="332" spans="1:5" x14ac:dyDescent="0.25">
      <c r="A332" s="4" t="s">
        <v>8219</v>
      </c>
      <c r="B332" s="4">
        <v>48</v>
      </c>
      <c r="D332" s="4" t="s">
        <v>8221</v>
      </c>
      <c r="E332" s="4">
        <v>310</v>
      </c>
    </row>
    <row r="333" spans="1:5" x14ac:dyDescent="0.25">
      <c r="A333" s="4" t="s">
        <v>8219</v>
      </c>
      <c r="B333" s="4">
        <v>105</v>
      </c>
      <c r="D333" s="4" t="s">
        <v>8221</v>
      </c>
      <c r="E333" s="4">
        <v>15</v>
      </c>
    </row>
    <row r="334" spans="1:5" x14ac:dyDescent="0.25">
      <c r="A334" s="4" t="s">
        <v>8219</v>
      </c>
      <c r="B334" s="4">
        <v>28</v>
      </c>
      <c r="D334" s="4" t="s">
        <v>8221</v>
      </c>
      <c r="E334" s="4">
        <v>215</v>
      </c>
    </row>
    <row r="335" spans="1:5" x14ac:dyDescent="0.25">
      <c r="A335" s="4" t="s">
        <v>8219</v>
      </c>
      <c r="B335" s="4">
        <v>1107</v>
      </c>
      <c r="D335" s="4" t="s">
        <v>8221</v>
      </c>
      <c r="E335" s="4">
        <v>3</v>
      </c>
    </row>
    <row r="336" spans="1:5" x14ac:dyDescent="0.25">
      <c r="A336" s="4" t="s">
        <v>8219</v>
      </c>
      <c r="B336" s="4">
        <v>1013</v>
      </c>
      <c r="D336" s="4" t="s">
        <v>8221</v>
      </c>
      <c r="E336" s="4">
        <v>2</v>
      </c>
    </row>
    <row r="337" spans="1:5" x14ac:dyDescent="0.25">
      <c r="A337" s="4" t="s">
        <v>8219</v>
      </c>
      <c r="B337" s="4">
        <v>274</v>
      </c>
      <c r="D337" s="4" t="s">
        <v>8221</v>
      </c>
      <c r="E337" s="4">
        <v>26</v>
      </c>
    </row>
    <row r="338" spans="1:5" x14ac:dyDescent="0.25">
      <c r="A338" s="4" t="s">
        <v>8219</v>
      </c>
      <c r="B338" s="4">
        <v>87</v>
      </c>
      <c r="D338" s="4" t="s">
        <v>8221</v>
      </c>
      <c r="E338" s="4">
        <v>24</v>
      </c>
    </row>
    <row r="339" spans="1:5" x14ac:dyDescent="0.25">
      <c r="A339" s="4" t="s">
        <v>8219</v>
      </c>
      <c r="B339" s="4">
        <v>99</v>
      </c>
      <c r="D339" s="4" t="s">
        <v>8221</v>
      </c>
      <c r="E339" s="4">
        <v>96</v>
      </c>
    </row>
    <row r="340" spans="1:5" x14ac:dyDescent="0.25">
      <c r="A340" s="4" t="s">
        <v>8219</v>
      </c>
      <c r="B340" s="4">
        <v>276</v>
      </c>
      <c r="D340" s="4" t="s">
        <v>8221</v>
      </c>
      <c r="E340" s="4">
        <v>17</v>
      </c>
    </row>
    <row r="341" spans="1:5" x14ac:dyDescent="0.25">
      <c r="A341" s="4" t="s">
        <v>8219</v>
      </c>
      <c r="B341" s="4">
        <v>21</v>
      </c>
      <c r="D341" s="4" t="s">
        <v>8221</v>
      </c>
      <c r="E341" s="4">
        <v>94</v>
      </c>
    </row>
    <row r="342" spans="1:5" x14ac:dyDescent="0.25">
      <c r="A342" s="4" t="s">
        <v>8219</v>
      </c>
      <c r="B342" s="4">
        <v>41</v>
      </c>
      <c r="D342" s="4" t="s">
        <v>8221</v>
      </c>
      <c r="E342" s="4">
        <v>129</v>
      </c>
    </row>
    <row r="343" spans="1:5" x14ac:dyDescent="0.25">
      <c r="A343" s="4" t="s">
        <v>8219</v>
      </c>
      <c r="B343" s="4">
        <v>119</v>
      </c>
      <c r="D343" s="4" t="s">
        <v>8221</v>
      </c>
      <c r="E343" s="4">
        <v>1</v>
      </c>
    </row>
    <row r="344" spans="1:5" x14ac:dyDescent="0.25">
      <c r="A344" s="4" t="s">
        <v>8219</v>
      </c>
      <c r="B344" s="4">
        <v>153</v>
      </c>
      <c r="D344" s="4" t="s">
        <v>8221</v>
      </c>
      <c r="E344" s="4">
        <v>4</v>
      </c>
    </row>
    <row r="345" spans="1:5" x14ac:dyDescent="0.25">
      <c r="A345" s="4" t="s">
        <v>8219</v>
      </c>
      <c r="B345" s="4">
        <v>100</v>
      </c>
      <c r="D345" s="4" t="s">
        <v>8221</v>
      </c>
      <c r="E345" s="4">
        <v>3</v>
      </c>
    </row>
    <row r="346" spans="1:5" x14ac:dyDescent="0.25">
      <c r="A346" s="4" t="s">
        <v>8219</v>
      </c>
      <c r="B346" s="4">
        <v>143</v>
      </c>
      <c r="D346" s="4" t="s">
        <v>8221</v>
      </c>
      <c r="E346" s="4">
        <v>135</v>
      </c>
    </row>
    <row r="347" spans="1:5" x14ac:dyDescent="0.25">
      <c r="A347" s="4" t="s">
        <v>8219</v>
      </c>
      <c r="B347" s="4">
        <v>140</v>
      </c>
      <c r="D347" s="4" t="s">
        <v>8221</v>
      </c>
      <c r="E347" s="4">
        <v>10</v>
      </c>
    </row>
    <row r="348" spans="1:5" x14ac:dyDescent="0.25">
      <c r="A348" s="4" t="s">
        <v>8219</v>
      </c>
      <c r="B348" s="4">
        <v>35</v>
      </c>
      <c r="D348" s="4" t="s">
        <v>8221</v>
      </c>
      <c r="E348" s="4">
        <v>0</v>
      </c>
    </row>
    <row r="349" spans="1:5" x14ac:dyDescent="0.25">
      <c r="A349" s="4" t="s">
        <v>8219</v>
      </c>
      <c r="B349" s="4">
        <v>149</v>
      </c>
      <c r="D349" s="4" t="s">
        <v>8221</v>
      </c>
      <c r="E349" s="4">
        <v>6</v>
      </c>
    </row>
    <row r="350" spans="1:5" x14ac:dyDescent="0.25">
      <c r="A350" s="4" t="s">
        <v>8219</v>
      </c>
      <c r="B350" s="4">
        <v>130</v>
      </c>
      <c r="D350" s="4" t="s">
        <v>8221</v>
      </c>
      <c r="E350" s="4">
        <v>36</v>
      </c>
    </row>
    <row r="351" spans="1:5" x14ac:dyDescent="0.25">
      <c r="A351" s="4" t="s">
        <v>8219</v>
      </c>
      <c r="B351" s="4">
        <v>120</v>
      </c>
      <c r="D351" s="4" t="s">
        <v>8221</v>
      </c>
      <c r="E351" s="4">
        <v>336</v>
      </c>
    </row>
    <row r="352" spans="1:5" x14ac:dyDescent="0.25">
      <c r="A352" s="4" t="s">
        <v>8219</v>
      </c>
      <c r="B352" s="4">
        <v>265</v>
      </c>
      <c r="D352" s="4" t="s">
        <v>8221</v>
      </c>
      <c r="E352" s="4">
        <v>34</v>
      </c>
    </row>
    <row r="353" spans="1:5" x14ac:dyDescent="0.25">
      <c r="A353" s="4" t="s">
        <v>8219</v>
      </c>
      <c r="B353" s="4">
        <v>71</v>
      </c>
      <c r="D353" s="4" t="s">
        <v>8221</v>
      </c>
      <c r="E353" s="4">
        <v>10</v>
      </c>
    </row>
    <row r="354" spans="1:5" x14ac:dyDescent="0.25">
      <c r="A354" s="4" t="s">
        <v>8219</v>
      </c>
      <c r="B354" s="4">
        <v>13</v>
      </c>
      <c r="D354" s="4" t="s">
        <v>8221</v>
      </c>
      <c r="E354" s="4">
        <v>201</v>
      </c>
    </row>
    <row r="355" spans="1:5" x14ac:dyDescent="0.25">
      <c r="A355" s="4" t="s">
        <v>8219</v>
      </c>
      <c r="B355" s="4">
        <v>169</v>
      </c>
      <c r="D355" s="4" t="s">
        <v>8221</v>
      </c>
      <c r="E355" s="4">
        <v>296</v>
      </c>
    </row>
    <row r="356" spans="1:5" x14ac:dyDescent="0.25">
      <c r="A356" s="4" t="s">
        <v>8219</v>
      </c>
      <c r="B356" s="4">
        <v>57</v>
      </c>
      <c r="D356" s="4" t="s">
        <v>8221</v>
      </c>
      <c r="E356" s="4">
        <v>7</v>
      </c>
    </row>
    <row r="357" spans="1:5" x14ac:dyDescent="0.25">
      <c r="A357" s="4" t="s">
        <v>8219</v>
      </c>
      <c r="B357" s="4">
        <v>229</v>
      </c>
      <c r="D357" s="4" t="s">
        <v>8221</v>
      </c>
      <c r="E357" s="4">
        <v>7</v>
      </c>
    </row>
    <row r="358" spans="1:5" x14ac:dyDescent="0.25">
      <c r="A358" s="4" t="s">
        <v>8219</v>
      </c>
      <c r="B358" s="4">
        <v>108</v>
      </c>
      <c r="D358" s="4" t="s">
        <v>8221</v>
      </c>
      <c r="E358" s="4">
        <v>1</v>
      </c>
    </row>
    <row r="359" spans="1:5" x14ac:dyDescent="0.25">
      <c r="A359" s="4" t="s">
        <v>8219</v>
      </c>
      <c r="B359" s="4">
        <v>108</v>
      </c>
      <c r="D359" s="4" t="s">
        <v>8221</v>
      </c>
      <c r="E359" s="4">
        <v>114</v>
      </c>
    </row>
    <row r="360" spans="1:5" x14ac:dyDescent="0.25">
      <c r="A360" s="4" t="s">
        <v>8219</v>
      </c>
      <c r="B360" s="4">
        <v>41</v>
      </c>
      <c r="D360" s="4" t="s">
        <v>8221</v>
      </c>
      <c r="E360" s="4">
        <v>29</v>
      </c>
    </row>
    <row r="361" spans="1:5" x14ac:dyDescent="0.25">
      <c r="A361" s="4" t="s">
        <v>8219</v>
      </c>
      <c r="B361" s="4">
        <v>139</v>
      </c>
      <c r="D361" s="4" t="s">
        <v>8221</v>
      </c>
      <c r="E361" s="4">
        <v>890</v>
      </c>
    </row>
    <row r="362" spans="1:5" x14ac:dyDescent="0.25">
      <c r="A362" s="4" t="s">
        <v>8219</v>
      </c>
      <c r="B362" s="4">
        <v>19</v>
      </c>
      <c r="D362" s="4" t="s">
        <v>8221</v>
      </c>
      <c r="E362" s="4">
        <v>31</v>
      </c>
    </row>
    <row r="363" spans="1:5" x14ac:dyDescent="0.25">
      <c r="A363" s="4" t="s">
        <v>8219</v>
      </c>
      <c r="B363" s="4">
        <v>94</v>
      </c>
      <c r="D363" s="4" t="s">
        <v>8221</v>
      </c>
      <c r="E363" s="4">
        <v>21</v>
      </c>
    </row>
    <row r="364" spans="1:5" x14ac:dyDescent="0.25">
      <c r="A364" s="4" t="s">
        <v>8219</v>
      </c>
      <c r="B364" s="4">
        <v>23</v>
      </c>
      <c r="D364" s="4" t="s">
        <v>8221</v>
      </c>
      <c r="E364" s="4">
        <v>37</v>
      </c>
    </row>
    <row r="365" spans="1:5" x14ac:dyDescent="0.25">
      <c r="A365" s="4" t="s">
        <v>8219</v>
      </c>
      <c r="B365" s="4">
        <v>15</v>
      </c>
      <c r="D365" s="4" t="s">
        <v>8221</v>
      </c>
      <c r="E365" s="4">
        <v>7</v>
      </c>
    </row>
    <row r="366" spans="1:5" x14ac:dyDescent="0.25">
      <c r="A366" s="4" t="s">
        <v>8219</v>
      </c>
      <c r="B366" s="4">
        <v>62</v>
      </c>
      <c r="D366" s="4" t="s">
        <v>8221</v>
      </c>
      <c r="E366" s="4">
        <v>4</v>
      </c>
    </row>
    <row r="367" spans="1:5" x14ac:dyDescent="0.25">
      <c r="A367" s="4" t="s">
        <v>8219</v>
      </c>
      <c r="B367" s="4">
        <v>74</v>
      </c>
      <c r="D367" s="4" t="s">
        <v>8221</v>
      </c>
      <c r="E367" s="4">
        <v>5</v>
      </c>
    </row>
    <row r="368" spans="1:5" x14ac:dyDescent="0.25">
      <c r="A368" s="4" t="s">
        <v>8219</v>
      </c>
      <c r="B368" s="4">
        <v>97</v>
      </c>
      <c r="D368" s="4" t="s">
        <v>8221</v>
      </c>
      <c r="E368" s="4">
        <v>0</v>
      </c>
    </row>
    <row r="369" spans="1:5" x14ac:dyDescent="0.25">
      <c r="A369" s="4" t="s">
        <v>8219</v>
      </c>
      <c r="B369" s="4">
        <v>55</v>
      </c>
      <c r="D369" s="4" t="s">
        <v>8221</v>
      </c>
      <c r="E369" s="4">
        <v>456</v>
      </c>
    </row>
    <row r="370" spans="1:5" x14ac:dyDescent="0.25">
      <c r="A370" s="4" t="s">
        <v>8219</v>
      </c>
      <c r="B370" s="4">
        <v>44</v>
      </c>
      <c r="D370" s="4" t="s">
        <v>8221</v>
      </c>
      <c r="E370" s="4">
        <v>369</v>
      </c>
    </row>
    <row r="371" spans="1:5" x14ac:dyDescent="0.25">
      <c r="A371" s="4" t="s">
        <v>8219</v>
      </c>
      <c r="B371" s="4">
        <v>110</v>
      </c>
      <c r="D371" s="4" t="s">
        <v>8221</v>
      </c>
      <c r="E371" s="4">
        <v>2</v>
      </c>
    </row>
    <row r="372" spans="1:5" x14ac:dyDescent="0.25">
      <c r="A372" s="4" t="s">
        <v>8219</v>
      </c>
      <c r="B372" s="4">
        <v>59</v>
      </c>
      <c r="D372" s="4" t="s">
        <v>8221</v>
      </c>
      <c r="E372" s="4">
        <v>0</v>
      </c>
    </row>
    <row r="373" spans="1:5" x14ac:dyDescent="0.25">
      <c r="A373" s="4" t="s">
        <v>8219</v>
      </c>
      <c r="B373" s="4">
        <v>62</v>
      </c>
      <c r="D373" s="4" t="s">
        <v>8221</v>
      </c>
      <c r="E373" s="4">
        <v>338</v>
      </c>
    </row>
    <row r="374" spans="1:5" x14ac:dyDescent="0.25">
      <c r="A374" s="4" t="s">
        <v>8219</v>
      </c>
      <c r="B374" s="4">
        <v>105</v>
      </c>
      <c r="D374" s="4" t="s">
        <v>8221</v>
      </c>
      <c r="E374" s="4">
        <v>4</v>
      </c>
    </row>
    <row r="375" spans="1:5" x14ac:dyDescent="0.25">
      <c r="A375" s="4" t="s">
        <v>8219</v>
      </c>
      <c r="B375" s="4">
        <v>26</v>
      </c>
      <c r="D375" s="4" t="s">
        <v>8221</v>
      </c>
      <c r="E375" s="4">
        <v>1</v>
      </c>
    </row>
    <row r="376" spans="1:5" x14ac:dyDescent="0.25">
      <c r="A376" s="4" t="s">
        <v>8219</v>
      </c>
      <c r="B376" s="4">
        <v>49</v>
      </c>
      <c r="D376" s="4" t="s">
        <v>8221</v>
      </c>
      <c r="E376" s="4">
        <v>28</v>
      </c>
    </row>
    <row r="377" spans="1:5" x14ac:dyDescent="0.25">
      <c r="A377" s="4" t="s">
        <v>8219</v>
      </c>
      <c r="B377" s="4">
        <v>68</v>
      </c>
      <c r="D377" s="4" t="s">
        <v>8221</v>
      </c>
      <c r="E377" s="4">
        <v>12</v>
      </c>
    </row>
    <row r="378" spans="1:5" x14ac:dyDescent="0.25">
      <c r="A378" s="4" t="s">
        <v>8219</v>
      </c>
      <c r="B378" s="4">
        <v>22</v>
      </c>
      <c r="D378" s="4" t="s">
        <v>8221</v>
      </c>
      <c r="E378" s="4">
        <v>16</v>
      </c>
    </row>
    <row r="379" spans="1:5" x14ac:dyDescent="0.25">
      <c r="A379" s="4" t="s">
        <v>8219</v>
      </c>
      <c r="B379" s="4">
        <v>18</v>
      </c>
      <c r="D379" s="4" t="s">
        <v>8221</v>
      </c>
      <c r="E379" s="4">
        <v>4</v>
      </c>
    </row>
    <row r="380" spans="1:5" x14ac:dyDescent="0.25">
      <c r="A380" s="4" t="s">
        <v>8219</v>
      </c>
      <c r="B380" s="4">
        <v>19</v>
      </c>
      <c r="D380" s="4" t="s">
        <v>8221</v>
      </c>
      <c r="E380" s="4">
        <v>4</v>
      </c>
    </row>
    <row r="381" spans="1:5" x14ac:dyDescent="0.25">
      <c r="A381" s="4" t="s">
        <v>8219</v>
      </c>
      <c r="B381" s="4">
        <v>99</v>
      </c>
      <c r="D381" s="4" t="s">
        <v>8221</v>
      </c>
      <c r="E381" s="4">
        <v>10</v>
      </c>
    </row>
    <row r="382" spans="1:5" x14ac:dyDescent="0.25">
      <c r="A382" s="4" t="s">
        <v>8219</v>
      </c>
      <c r="B382" s="4">
        <v>27</v>
      </c>
      <c r="D382" s="4" t="s">
        <v>8221</v>
      </c>
      <c r="E382" s="4">
        <v>0</v>
      </c>
    </row>
    <row r="383" spans="1:5" x14ac:dyDescent="0.25">
      <c r="A383" s="4" t="s">
        <v>8219</v>
      </c>
      <c r="B383" s="4">
        <v>25</v>
      </c>
      <c r="D383" s="4" t="s">
        <v>8221</v>
      </c>
      <c r="E383" s="4">
        <v>6</v>
      </c>
    </row>
    <row r="384" spans="1:5" x14ac:dyDescent="0.25">
      <c r="A384" s="4" t="s">
        <v>8219</v>
      </c>
      <c r="B384" s="4">
        <v>14</v>
      </c>
      <c r="D384" s="4" t="s">
        <v>8221</v>
      </c>
      <c r="E384" s="4">
        <v>0</v>
      </c>
    </row>
    <row r="385" spans="1:5" x14ac:dyDescent="0.25">
      <c r="A385" s="4" t="s">
        <v>8219</v>
      </c>
      <c r="B385" s="4">
        <v>35</v>
      </c>
      <c r="D385" s="4" t="s">
        <v>8221</v>
      </c>
      <c r="E385" s="4">
        <v>1</v>
      </c>
    </row>
    <row r="386" spans="1:5" x14ac:dyDescent="0.25">
      <c r="A386" s="4" t="s">
        <v>8219</v>
      </c>
      <c r="B386" s="4">
        <v>10</v>
      </c>
      <c r="D386" s="4" t="s">
        <v>8221</v>
      </c>
      <c r="E386" s="4">
        <v>0</v>
      </c>
    </row>
    <row r="387" spans="1:5" x14ac:dyDescent="0.25">
      <c r="A387" s="4" t="s">
        <v>8219</v>
      </c>
      <c r="B387" s="4">
        <v>29</v>
      </c>
      <c r="D387" s="4" t="s">
        <v>8221</v>
      </c>
      <c r="E387" s="4">
        <v>44</v>
      </c>
    </row>
    <row r="388" spans="1:5" x14ac:dyDescent="0.25">
      <c r="A388" s="4" t="s">
        <v>8219</v>
      </c>
      <c r="B388" s="4">
        <v>44</v>
      </c>
      <c r="D388" s="4" t="s">
        <v>8221</v>
      </c>
      <c r="E388" s="4">
        <v>0</v>
      </c>
    </row>
    <row r="389" spans="1:5" x14ac:dyDescent="0.25">
      <c r="A389" s="4" t="s">
        <v>8219</v>
      </c>
      <c r="B389" s="4">
        <v>17</v>
      </c>
      <c r="D389" s="4" t="s">
        <v>8221</v>
      </c>
      <c r="E389" s="4">
        <v>3</v>
      </c>
    </row>
    <row r="390" spans="1:5" x14ac:dyDescent="0.25">
      <c r="A390" s="4" t="s">
        <v>8219</v>
      </c>
      <c r="B390" s="4">
        <v>34</v>
      </c>
      <c r="D390" s="4" t="s">
        <v>8221</v>
      </c>
      <c r="E390" s="4">
        <v>0</v>
      </c>
    </row>
    <row r="391" spans="1:5" x14ac:dyDescent="0.25">
      <c r="A391" s="4" t="s">
        <v>8219</v>
      </c>
      <c r="B391" s="4">
        <v>14</v>
      </c>
      <c r="D391" s="4" t="s">
        <v>8221</v>
      </c>
      <c r="E391" s="4">
        <v>52</v>
      </c>
    </row>
    <row r="392" spans="1:5" x14ac:dyDescent="0.25">
      <c r="A392" s="4" t="s">
        <v>8219</v>
      </c>
      <c r="B392" s="4">
        <v>156</v>
      </c>
      <c r="D392" s="4" t="s">
        <v>8221</v>
      </c>
      <c r="E392" s="4">
        <v>0</v>
      </c>
    </row>
    <row r="393" spans="1:5" x14ac:dyDescent="0.25">
      <c r="A393" s="4" t="s">
        <v>8219</v>
      </c>
      <c r="B393" s="4">
        <v>128</v>
      </c>
      <c r="D393" s="4" t="s">
        <v>8221</v>
      </c>
      <c r="E393" s="4">
        <v>1</v>
      </c>
    </row>
    <row r="394" spans="1:5" x14ac:dyDescent="0.25">
      <c r="A394" s="4" t="s">
        <v>8219</v>
      </c>
      <c r="B394" s="4">
        <v>60</v>
      </c>
      <c r="D394" s="4" t="s">
        <v>8221</v>
      </c>
      <c r="E394" s="4">
        <v>1</v>
      </c>
    </row>
    <row r="395" spans="1:5" x14ac:dyDescent="0.25">
      <c r="A395" s="4" t="s">
        <v>8219</v>
      </c>
      <c r="B395" s="4">
        <v>32</v>
      </c>
      <c r="D395" s="4" t="s">
        <v>8221</v>
      </c>
      <c r="E395" s="4">
        <v>2</v>
      </c>
    </row>
    <row r="396" spans="1:5" x14ac:dyDescent="0.25">
      <c r="A396" s="4" t="s">
        <v>8219</v>
      </c>
      <c r="B396" s="4">
        <v>53</v>
      </c>
      <c r="D396" s="4" t="s">
        <v>8221</v>
      </c>
      <c r="E396" s="4">
        <v>9</v>
      </c>
    </row>
    <row r="397" spans="1:5" x14ac:dyDescent="0.25">
      <c r="A397" s="4" t="s">
        <v>8219</v>
      </c>
      <c r="B397" s="4">
        <v>184</v>
      </c>
      <c r="D397" s="4" t="s">
        <v>8221</v>
      </c>
      <c r="E397" s="4">
        <v>5</v>
      </c>
    </row>
    <row r="398" spans="1:5" x14ac:dyDescent="0.25">
      <c r="A398" s="4" t="s">
        <v>8219</v>
      </c>
      <c r="B398" s="4">
        <v>90</v>
      </c>
      <c r="D398" s="4" t="s">
        <v>8221</v>
      </c>
      <c r="E398" s="4">
        <v>57</v>
      </c>
    </row>
    <row r="399" spans="1:5" x14ac:dyDescent="0.25">
      <c r="A399" s="4" t="s">
        <v>8219</v>
      </c>
      <c r="B399" s="4">
        <v>71</v>
      </c>
      <c r="D399" s="4" t="s">
        <v>8221</v>
      </c>
      <c r="E399" s="4">
        <v>3</v>
      </c>
    </row>
    <row r="400" spans="1:5" x14ac:dyDescent="0.25">
      <c r="A400" s="4" t="s">
        <v>8219</v>
      </c>
      <c r="B400" s="4">
        <v>87</v>
      </c>
      <c r="D400" s="4" t="s">
        <v>8221</v>
      </c>
      <c r="E400" s="4">
        <v>1</v>
      </c>
    </row>
    <row r="401" spans="1:5" x14ac:dyDescent="0.25">
      <c r="A401" s="4" t="s">
        <v>8219</v>
      </c>
      <c r="B401" s="4">
        <v>28</v>
      </c>
      <c r="D401" s="4" t="s">
        <v>8221</v>
      </c>
      <c r="E401" s="4">
        <v>6</v>
      </c>
    </row>
    <row r="402" spans="1:5" x14ac:dyDescent="0.25">
      <c r="A402" s="4" t="s">
        <v>8219</v>
      </c>
      <c r="B402" s="4">
        <v>56</v>
      </c>
      <c r="D402" s="4" t="s">
        <v>8221</v>
      </c>
      <c r="E402" s="4">
        <v>48</v>
      </c>
    </row>
    <row r="403" spans="1:5" x14ac:dyDescent="0.25">
      <c r="A403" s="4" t="s">
        <v>8219</v>
      </c>
      <c r="B403" s="4">
        <v>51</v>
      </c>
      <c r="D403" s="4" t="s">
        <v>8221</v>
      </c>
      <c r="E403" s="4">
        <v>2</v>
      </c>
    </row>
    <row r="404" spans="1:5" x14ac:dyDescent="0.25">
      <c r="A404" s="4" t="s">
        <v>8219</v>
      </c>
      <c r="B404" s="4">
        <v>75</v>
      </c>
      <c r="D404" s="4" t="s">
        <v>8221</v>
      </c>
      <c r="E404" s="4">
        <v>4</v>
      </c>
    </row>
    <row r="405" spans="1:5" x14ac:dyDescent="0.25">
      <c r="A405" s="4" t="s">
        <v>8219</v>
      </c>
      <c r="B405" s="4">
        <v>38</v>
      </c>
      <c r="D405" s="4" t="s">
        <v>8221</v>
      </c>
      <c r="E405" s="4">
        <v>5</v>
      </c>
    </row>
    <row r="406" spans="1:5" x14ac:dyDescent="0.25">
      <c r="A406" s="4" t="s">
        <v>8219</v>
      </c>
      <c r="B406" s="4">
        <v>18</v>
      </c>
      <c r="D406" s="4" t="s">
        <v>8221</v>
      </c>
      <c r="E406" s="4">
        <v>79</v>
      </c>
    </row>
    <row r="407" spans="1:5" x14ac:dyDescent="0.25">
      <c r="A407" s="4" t="s">
        <v>8219</v>
      </c>
      <c r="B407" s="4">
        <v>54</v>
      </c>
      <c r="D407" s="4" t="s">
        <v>8221</v>
      </c>
      <c r="E407" s="4">
        <v>2</v>
      </c>
    </row>
    <row r="408" spans="1:5" x14ac:dyDescent="0.25">
      <c r="A408" s="4" t="s">
        <v>8219</v>
      </c>
      <c r="B408" s="4">
        <v>71</v>
      </c>
      <c r="D408" s="4" t="s">
        <v>8221</v>
      </c>
      <c r="E408" s="4">
        <v>11</v>
      </c>
    </row>
    <row r="409" spans="1:5" x14ac:dyDescent="0.25">
      <c r="A409" s="4" t="s">
        <v>8219</v>
      </c>
      <c r="B409" s="4">
        <v>57</v>
      </c>
      <c r="D409" s="4" t="s">
        <v>8221</v>
      </c>
      <c r="E409" s="4">
        <v>11</v>
      </c>
    </row>
    <row r="410" spans="1:5" x14ac:dyDescent="0.25">
      <c r="A410" s="4" t="s">
        <v>8219</v>
      </c>
      <c r="B410" s="4">
        <v>43</v>
      </c>
      <c r="D410" s="4" t="s">
        <v>8221</v>
      </c>
      <c r="E410" s="4">
        <v>1</v>
      </c>
    </row>
    <row r="411" spans="1:5" x14ac:dyDescent="0.25">
      <c r="A411" s="4" t="s">
        <v>8219</v>
      </c>
      <c r="B411" s="4">
        <v>52</v>
      </c>
      <c r="D411" s="4" t="s">
        <v>8221</v>
      </c>
      <c r="E411" s="4">
        <v>3</v>
      </c>
    </row>
    <row r="412" spans="1:5" x14ac:dyDescent="0.25">
      <c r="A412" s="4" t="s">
        <v>8219</v>
      </c>
      <c r="B412" s="4">
        <v>27</v>
      </c>
      <c r="D412" s="4" t="s">
        <v>8221</v>
      </c>
      <c r="E412" s="4">
        <v>5</v>
      </c>
    </row>
    <row r="413" spans="1:5" x14ac:dyDescent="0.25">
      <c r="A413" s="4" t="s">
        <v>8219</v>
      </c>
      <c r="B413" s="4">
        <v>12</v>
      </c>
      <c r="D413" s="4" t="s">
        <v>8221</v>
      </c>
      <c r="E413" s="4">
        <v>12</v>
      </c>
    </row>
    <row r="414" spans="1:5" x14ac:dyDescent="0.25">
      <c r="A414" s="4" t="s">
        <v>8219</v>
      </c>
      <c r="B414" s="4">
        <v>33</v>
      </c>
      <c r="D414" s="4" t="s">
        <v>8221</v>
      </c>
      <c r="E414" s="4">
        <v>2</v>
      </c>
    </row>
    <row r="415" spans="1:5" x14ac:dyDescent="0.25">
      <c r="A415" s="4" t="s">
        <v>8219</v>
      </c>
      <c r="B415" s="4">
        <v>96</v>
      </c>
      <c r="D415" s="4" t="s">
        <v>8221</v>
      </c>
      <c r="E415" s="4">
        <v>5</v>
      </c>
    </row>
    <row r="416" spans="1:5" x14ac:dyDescent="0.25">
      <c r="A416" s="4" t="s">
        <v>8219</v>
      </c>
      <c r="B416" s="4">
        <v>28</v>
      </c>
      <c r="D416" s="4" t="s">
        <v>8221</v>
      </c>
      <c r="E416" s="4">
        <v>21</v>
      </c>
    </row>
    <row r="417" spans="1:5" x14ac:dyDescent="0.25">
      <c r="A417" s="4" t="s">
        <v>8219</v>
      </c>
      <c r="B417" s="4">
        <v>43</v>
      </c>
      <c r="D417" s="4" t="s">
        <v>8221</v>
      </c>
      <c r="E417" s="4">
        <v>0</v>
      </c>
    </row>
    <row r="418" spans="1:5" x14ac:dyDescent="0.25">
      <c r="A418" s="4" t="s">
        <v>8219</v>
      </c>
      <c r="B418" s="4">
        <v>205</v>
      </c>
      <c r="D418" s="4" t="s">
        <v>8221</v>
      </c>
      <c r="E418" s="4">
        <v>45</v>
      </c>
    </row>
    <row r="419" spans="1:5" x14ac:dyDescent="0.25">
      <c r="A419" s="4" t="s">
        <v>8219</v>
      </c>
      <c r="B419" s="4">
        <v>23</v>
      </c>
      <c r="D419" s="4" t="s">
        <v>8221</v>
      </c>
      <c r="E419" s="4">
        <v>29</v>
      </c>
    </row>
    <row r="420" spans="1:5" x14ac:dyDescent="0.25">
      <c r="A420" s="4" t="s">
        <v>8219</v>
      </c>
      <c r="B420" s="4">
        <v>19</v>
      </c>
      <c r="D420" s="4" t="s">
        <v>8221</v>
      </c>
      <c r="E420" s="4">
        <v>2</v>
      </c>
    </row>
    <row r="421" spans="1:5" x14ac:dyDescent="0.25">
      <c r="A421" s="4" t="s">
        <v>8219</v>
      </c>
      <c r="B421" s="4">
        <v>14</v>
      </c>
      <c r="D421" s="4" t="s">
        <v>8221</v>
      </c>
      <c r="E421" s="4">
        <v>30</v>
      </c>
    </row>
    <row r="422" spans="1:5" x14ac:dyDescent="0.25">
      <c r="A422" s="4" t="s">
        <v>8219</v>
      </c>
      <c r="B422" s="4">
        <v>38</v>
      </c>
      <c r="D422" s="4" t="s">
        <v>8221</v>
      </c>
      <c r="E422" s="4">
        <v>8</v>
      </c>
    </row>
    <row r="423" spans="1:5" x14ac:dyDescent="0.25">
      <c r="A423" s="4" t="s">
        <v>8219</v>
      </c>
      <c r="B423" s="4">
        <v>78</v>
      </c>
      <c r="D423" s="4" t="s">
        <v>8221</v>
      </c>
      <c r="E423" s="4">
        <v>1</v>
      </c>
    </row>
    <row r="424" spans="1:5" x14ac:dyDescent="0.25">
      <c r="A424" s="4" t="s">
        <v>8219</v>
      </c>
      <c r="B424" s="4">
        <v>69</v>
      </c>
      <c r="D424" s="4" t="s">
        <v>8221</v>
      </c>
      <c r="E424" s="4">
        <v>14</v>
      </c>
    </row>
    <row r="425" spans="1:5" x14ac:dyDescent="0.25">
      <c r="A425" s="4" t="s">
        <v>8219</v>
      </c>
      <c r="B425" s="4">
        <v>33</v>
      </c>
      <c r="D425" s="4" t="s">
        <v>8221</v>
      </c>
      <c r="E425" s="4">
        <v>24</v>
      </c>
    </row>
    <row r="426" spans="1:5" x14ac:dyDescent="0.25">
      <c r="A426" s="4" t="s">
        <v>8219</v>
      </c>
      <c r="B426" s="4">
        <v>54</v>
      </c>
      <c r="D426" s="4" t="s">
        <v>8221</v>
      </c>
      <c r="E426" s="4">
        <v>2</v>
      </c>
    </row>
    <row r="427" spans="1:5" x14ac:dyDescent="0.25">
      <c r="A427" s="4" t="s">
        <v>8219</v>
      </c>
      <c r="B427" s="4">
        <v>99</v>
      </c>
      <c r="D427" s="4" t="s">
        <v>8221</v>
      </c>
      <c r="E427" s="4">
        <v>21</v>
      </c>
    </row>
    <row r="428" spans="1:5" x14ac:dyDescent="0.25">
      <c r="A428" s="4" t="s">
        <v>8219</v>
      </c>
      <c r="B428" s="4">
        <v>49</v>
      </c>
      <c r="D428" s="4" t="s">
        <v>8221</v>
      </c>
      <c r="E428" s="4">
        <v>7</v>
      </c>
    </row>
    <row r="429" spans="1:5" x14ac:dyDescent="0.25">
      <c r="A429" s="4" t="s">
        <v>8219</v>
      </c>
      <c r="B429" s="4">
        <v>11</v>
      </c>
      <c r="D429" s="4" t="s">
        <v>8221</v>
      </c>
      <c r="E429" s="4">
        <v>0</v>
      </c>
    </row>
    <row r="430" spans="1:5" x14ac:dyDescent="0.25">
      <c r="A430" s="4" t="s">
        <v>8219</v>
      </c>
      <c r="B430" s="4">
        <v>38</v>
      </c>
      <c r="D430" s="4" t="s">
        <v>8221</v>
      </c>
      <c r="E430" s="4">
        <v>4</v>
      </c>
    </row>
    <row r="431" spans="1:5" x14ac:dyDescent="0.25">
      <c r="A431" s="4" t="s">
        <v>8219</v>
      </c>
      <c r="B431" s="4">
        <v>16</v>
      </c>
      <c r="D431" s="4" t="s">
        <v>8221</v>
      </c>
      <c r="E431" s="4">
        <v>32</v>
      </c>
    </row>
    <row r="432" spans="1:5" x14ac:dyDescent="0.25">
      <c r="A432" s="4" t="s">
        <v>8219</v>
      </c>
      <c r="B432" s="4">
        <v>32</v>
      </c>
      <c r="D432" s="4" t="s">
        <v>8221</v>
      </c>
      <c r="E432" s="4">
        <v>4</v>
      </c>
    </row>
    <row r="433" spans="1:5" x14ac:dyDescent="0.25">
      <c r="A433" s="4" t="s">
        <v>8219</v>
      </c>
      <c r="B433" s="4">
        <v>20</v>
      </c>
      <c r="D433" s="4" t="s">
        <v>8221</v>
      </c>
      <c r="E433" s="4">
        <v>9</v>
      </c>
    </row>
    <row r="434" spans="1:5" x14ac:dyDescent="0.25">
      <c r="A434" s="4" t="s">
        <v>8219</v>
      </c>
      <c r="B434" s="4">
        <v>154</v>
      </c>
      <c r="D434" s="4" t="s">
        <v>8221</v>
      </c>
      <c r="E434" s="4">
        <v>17</v>
      </c>
    </row>
    <row r="435" spans="1:5" x14ac:dyDescent="0.25">
      <c r="A435" s="4" t="s">
        <v>8219</v>
      </c>
      <c r="B435" s="4">
        <v>41</v>
      </c>
      <c r="D435" s="4" t="s">
        <v>8221</v>
      </c>
      <c r="E435" s="4">
        <v>5</v>
      </c>
    </row>
    <row r="436" spans="1:5" x14ac:dyDescent="0.25">
      <c r="A436" s="4" t="s">
        <v>8219</v>
      </c>
      <c r="B436" s="4">
        <v>75</v>
      </c>
      <c r="D436" s="4" t="s">
        <v>8221</v>
      </c>
      <c r="E436" s="4">
        <v>53</v>
      </c>
    </row>
    <row r="437" spans="1:5" x14ac:dyDescent="0.25">
      <c r="A437" s="4" t="s">
        <v>8219</v>
      </c>
      <c r="B437" s="4">
        <v>40</v>
      </c>
      <c r="D437" s="4" t="s">
        <v>8221</v>
      </c>
      <c r="E437" s="4">
        <v>7</v>
      </c>
    </row>
    <row r="438" spans="1:5" x14ac:dyDescent="0.25">
      <c r="A438" s="4" t="s">
        <v>8219</v>
      </c>
      <c r="B438" s="4">
        <v>46</v>
      </c>
      <c r="D438" s="4" t="s">
        <v>8221</v>
      </c>
      <c r="E438" s="4">
        <v>72</v>
      </c>
    </row>
    <row r="439" spans="1:5" x14ac:dyDescent="0.25">
      <c r="A439" s="4" t="s">
        <v>8219</v>
      </c>
      <c r="B439" s="4">
        <v>62</v>
      </c>
      <c r="D439" s="4" t="s">
        <v>8221</v>
      </c>
      <c r="E439" s="4">
        <v>0</v>
      </c>
    </row>
    <row r="440" spans="1:5" x14ac:dyDescent="0.25">
      <c r="A440" s="4" t="s">
        <v>8219</v>
      </c>
      <c r="B440" s="4">
        <v>61</v>
      </c>
      <c r="D440" s="4" t="s">
        <v>8221</v>
      </c>
      <c r="E440" s="4">
        <v>2</v>
      </c>
    </row>
    <row r="441" spans="1:5" x14ac:dyDescent="0.25">
      <c r="A441" s="4" t="s">
        <v>8219</v>
      </c>
      <c r="B441" s="4">
        <v>96</v>
      </c>
      <c r="D441" s="4" t="s">
        <v>8221</v>
      </c>
      <c r="E441" s="4">
        <v>8</v>
      </c>
    </row>
    <row r="442" spans="1:5" x14ac:dyDescent="0.25">
      <c r="A442" s="4" t="s">
        <v>8219</v>
      </c>
      <c r="B442" s="4">
        <v>190</v>
      </c>
      <c r="D442" s="4" t="s">
        <v>8221</v>
      </c>
      <c r="E442" s="4">
        <v>2</v>
      </c>
    </row>
    <row r="443" spans="1:5" x14ac:dyDescent="0.25">
      <c r="A443" s="4" t="s">
        <v>8219</v>
      </c>
      <c r="B443" s="4">
        <v>94</v>
      </c>
      <c r="D443" s="4" t="s">
        <v>8221</v>
      </c>
      <c r="E443" s="4">
        <v>0</v>
      </c>
    </row>
    <row r="444" spans="1:5" x14ac:dyDescent="0.25">
      <c r="A444" s="4" t="s">
        <v>8219</v>
      </c>
      <c r="B444" s="4">
        <v>39</v>
      </c>
      <c r="D444" s="4" t="s">
        <v>8221</v>
      </c>
      <c r="E444" s="4">
        <v>3</v>
      </c>
    </row>
    <row r="445" spans="1:5" x14ac:dyDescent="0.25">
      <c r="A445" s="4" t="s">
        <v>8219</v>
      </c>
      <c r="B445" s="4">
        <v>127</v>
      </c>
      <c r="D445" s="4" t="s">
        <v>8221</v>
      </c>
      <c r="E445" s="4">
        <v>4</v>
      </c>
    </row>
    <row r="446" spans="1:5" x14ac:dyDescent="0.25">
      <c r="A446" s="4" t="s">
        <v>8219</v>
      </c>
      <c r="B446" s="4">
        <v>159</v>
      </c>
      <c r="D446" s="4" t="s">
        <v>8221</v>
      </c>
      <c r="E446" s="4">
        <v>3</v>
      </c>
    </row>
    <row r="447" spans="1:5" x14ac:dyDescent="0.25">
      <c r="A447" s="4" t="s">
        <v>8219</v>
      </c>
      <c r="B447" s="4">
        <v>177</v>
      </c>
      <c r="D447" s="4" t="s">
        <v>8221</v>
      </c>
      <c r="E447" s="4">
        <v>6</v>
      </c>
    </row>
    <row r="448" spans="1:5" x14ac:dyDescent="0.25">
      <c r="A448" s="4" t="s">
        <v>8219</v>
      </c>
      <c r="B448" s="4">
        <v>47</v>
      </c>
      <c r="D448" s="4" t="s">
        <v>8221</v>
      </c>
      <c r="E448" s="4">
        <v>0</v>
      </c>
    </row>
    <row r="449" spans="1:5" x14ac:dyDescent="0.25">
      <c r="A449" s="4" t="s">
        <v>8219</v>
      </c>
      <c r="B449" s="4">
        <v>1</v>
      </c>
      <c r="D449" s="4" t="s">
        <v>8221</v>
      </c>
      <c r="E449" s="4">
        <v>0</v>
      </c>
    </row>
    <row r="450" spans="1:5" x14ac:dyDescent="0.25">
      <c r="A450" s="4" t="s">
        <v>8219</v>
      </c>
      <c r="B450" s="4">
        <v>16</v>
      </c>
      <c r="D450" s="4" t="s">
        <v>8221</v>
      </c>
      <c r="E450" s="4">
        <v>0</v>
      </c>
    </row>
    <row r="451" spans="1:5" x14ac:dyDescent="0.25">
      <c r="A451" s="4" t="s">
        <v>8219</v>
      </c>
      <c r="B451" s="4">
        <v>115</v>
      </c>
      <c r="D451" s="4" t="s">
        <v>8221</v>
      </c>
      <c r="E451" s="4">
        <v>8</v>
      </c>
    </row>
    <row r="452" spans="1:5" x14ac:dyDescent="0.25">
      <c r="A452" s="4" t="s">
        <v>8219</v>
      </c>
      <c r="B452" s="4">
        <v>133</v>
      </c>
      <c r="D452" s="4" t="s">
        <v>8221</v>
      </c>
      <c r="E452" s="4">
        <v>5</v>
      </c>
    </row>
    <row r="453" spans="1:5" x14ac:dyDescent="0.25">
      <c r="A453" s="4" t="s">
        <v>8219</v>
      </c>
      <c r="B453" s="4">
        <v>70</v>
      </c>
      <c r="D453" s="4" t="s">
        <v>8221</v>
      </c>
      <c r="E453" s="4">
        <v>0</v>
      </c>
    </row>
    <row r="454" spans="1:5" x14ac:dyDescent="0.25">
      <c r="A454" s="4" t="s">
        <v>8219</v>
      </c>
      <c r="B454" s="4">
        <v>62</v>
      </c>
      <c r="D454" s="4" t="s">
        <v>8221</v>
      </c>
      <c r="E454" s="4">
        <v>2</v>
      </c>
    </row>
    <row r="455" spans="1:5" x14ac:dyDescent="0.25">
      <c r="A455" s="4" t="s">
        <v>8219</v>
      </c>
      <c r="B455" s="4">
        <v>10</v>
      </c>
      <c r="D455" s="4" t="s">
        <v>8221</v>
      </c>
      <c r="E455" s="4">
        <v>24</v>
      </c>
    </row>
    <row r="456" spans="1:5" x14ac:dyDescent="0.25">
      <c r="A456" s="4" t="s">
        <v>8219</v>
      </c>
      <c r="B456" s="4">
        <v>499</v>
      </c>
      <c r="D456" s="4" t="s">
        <v>8221</v>
      </c>
      <c r="E456" s="4">
        <v>0</v>
      </c>
    </row>
    <row r="457" spans="1:5" x14ac:dyDescent="0.25">
      <c r="A457" s="4" t="s">
        <v>8219</v>
      </c>
      <c r="B457" s="4">
        <v>47</v>
      </c>
      <c r="D457" s="4" t="s">
        <v>8221</v>
      </c>
      <c r="E457" s="4">
        <v>9</v>
      </c>
    </row>
    <row r="458" spans="1:5" x14ac:dyDescent="0.25">
      <c r="A458" s="4" t="s">
        <v>8219</v>
      </c>
      <c r="B458" s="4">
        <v>28</v>
      </c>
      <c r="D458" s="4" t="s">
        <v>8221</v>
      </c>
      <c r="E458" s="4">
        <v>0</v>
      </c>
    </row>
    <row r="459" spans="1:5" x14ac:dyDescent="0.25">
      <c r="A459" s="4" t="s">
        <v>8219</v>
      </c>
      <c r="B459" s="4">
        <v>24</v>
      </c>
      <c r="D459" s="4" t="s">
        <v>8221</v>
      </c>
      <c r="E459" s="4">
        <v>1</v>
      </c>
    </row>
    <row r="460" spans="1:5" x14ac:dyDescent="0.25">
      <c r="A460" s="4" t="s">
        <v>8219</v>
      </c>
      <c r="B460" s="4">
        <v>76</v>
      </c>
      <c r="D460" s="4" t="s">
        <v>8221</v>
      </c>
      <c r="E460" s="4">
        <v>10</v>
      </c>
    </row>
    <row r="461" spans="1:5" x14ac:dyDescent="0.25">
      <c r="A461" s="4" t="s">
        <v>8219</v>
      </c>
      <c r="B461" s="4">
        <v>98</v>
      </c>
      <c r="D461" s="4" t="s">
        <v>8221</v>
      </c>
      <c r="E461" s="4">
        <v>1</v>
      </c>
    </row>
    <row r="462" spans="1:5" x14ac:dyDescent="0.25">
      <c r="A462" s="4" t="s">
        <v>8219</v>
      </c>
      <c r="B462" s="4">
        <v>30</v>
      </c>
      <c r="D462" s="4" t="s">
        <v>8221</v>
      </c>
      <c r="E462" s="4">
        <v>0</v>
      </c>
    </row>
    <row r="463" spans="1:5" x14ac:dyDescent="0.25">
      <c r="A463" s="4" t="s">
        <v>8219</v>
      </c>
      <c r="B463" s="4">
        <v>478</v>
      </c>
      <c r="D463" s="4" t="s">
        <v>8221</v>
      </c>
      <c r="E463" s="4">
        <v>20</v>
      </c>
    </row>
    <row r="464" spans="1:5" x14ac:dyDescent="0.25">
      <c r="A464" s="4" t="s">
        <v>8219</v>
      </c>
      <c r="B464" s="4">
        <v>74</v>
      </c>
      <c r="D464" s="4" t="s">
        <v>8221</v>
      </c>
      <c r="E464" s="4">
        <v>30</v>
      </c>
    </row>
    <row r="465" spans="1:5" x14ac:dyDescent="0.25">
      <c r="A465" s="4" t="s">
        <v>8219</v>
      </c>
      <c r="B465" s="4">
        <v>131</v>
      </c>
      <c r="D465" s="4" t="s">
        <v>8221</v>
      </c>
      <c r="E465" s="4">
        <v>6</v>
      </c>
    </row>
    <row r="466" spans="1:5" x14ac:dyDescent="0.25">
      <c r="A466" s="4" t="s">
        <v>8219</v>
      </c>
      <c r="B466" s="4">
        <v>61</v>
      </c>
      <c r="D466" s="4" t="s">
        <v>8221</v>
      </c>
      <c r="E466" s="4">
        <v>15</v>
      </c>
    </row>
    <row r="467" spans="1:5" x14ac:dyDescent="0.25">
      <c r="A467" s="4" t="s">
        <v>8219</v>
      </c>
      <c r="B467" s="4">
        <v>1071</v>
      </c>
      <c r="D467" s="4" t="s">
        <v>8221</v>
      </c>
      <c r="E467" s="4">
        <v>5</v>
      </c>
    </row>
    <row r="468" spans="1:5" x14ac:dyDescent="0.25">
      <c r="A468" s="4" t="s">
        <v>8219</v>
      </c>
      <c r="B468" s="4">
        <v>122</v>
      </c>
      <c r="D468" s="4" t="s">
        <v>8221</v>
      </c>
      <c r="E468" s="4">
        <v>0</v>
      </c>
    </row>
    <row r="469" spans="1:5" x14ac:dyDescent="0.25">
      <c r="A469" s="4" t="s">
        <v>8219</v>
      </c>
      <c r="B469" s="4">
        <v>111</v>
      </c>
      <c r="D469" s="4" t="s">
        <v>8221</v>
      </c>
      <c r="E469" s="4">
        <v>0</v>
      </c>
    </row>
    <row r="470" spans="1:5" x14ac:dyDescent="0.25">
      <c r="A470" s="4" t="s">
        <v>8219</v>
      </c>
      <c r="B470" s="4">
        <v>255</v>
      </c>
      <c r="D470" s="4" t="s">
        <v>8221</v>
      </c>
      <c r="E470" s="4">
        <v>28</v>
      </c>
    </row>
    <row r="471" spans="1:5" x14ac:dyDescent="0.25">
      <c r="A471" s="4" t="s">
        <v>8219</v>
      </c>
      <c r="B471" s="4">
        <v>141</v>
      </c>
      <c r="D471" s="4" t="s">
        <v>8221</v>
      </c>
      <c r="E471" s="4">
        <v>0</v>
      </c>
    </row>
    <row r="472" spans="1:5" x14ac:dyDescent="0.25">
      <c r="A472" s="4" t="s">
        <v>8219</v>
      </c>
      <c r="B472" s="4">
        <v>159</v>
      </c>
      <c r="D472" s="4" t="s">
        <v>8221</v>
      </c>
      <c r="E472" s="4">
        <v>5</v>
      </c>
    </row>
    <row r="473" spans="1:5" x14ac:dyDescent="0.25">
      <c r="A473" s="4" t="s">
        <v>8219</v>
      </c>
      <c r="B473" s="4">
        <v>99</v>
      </c>
      <c r="D473" s="4" t="s">
        <v>8221</v>
      </c>
      <c r="E473" s="4">
        <v>7</v>
      </c>
    </row>
    <row r="474" spans="1:5" x14ac:dyDescent="0.25">
      <c r="A474" s="4" t="s">
        <v>8219</v>
      </c>
      <c r="B474" s="4">
        <v>96</v>
      </c>
      <c r="D474" s="4" t="s">
        <v>8221</v>
      </c>
      <c r="E474" s="4">
        <v>30</v>
      </c>
    </row>
    <row r="475" spans="1:5" x14ac:dyDescent="0.25">
      <c r="A475" s="4" t="s">
        <v>8219</v>
      </c>
      <c r="B475" s="4">
        <v>27</v>
      </c>
      <c r="D475" s="4" t="s">
        <v>8221</v>
      </c>
      <c r="E475" s="4">
        <v>2</v>
      </c>
    </row>
    <row r="476" spans="1:5" x14ac:dyDescent="0.25">
      <c r="A476" s="4" t="s">
        <v>8219</v>
      </c>
      <c r="B476" s="4">
        <v>166</v>
      </c>
      <c r="D476" s="4" t="s">
        <v>8221</v>
      </c>
      <c r="E476" s="4">
        <v>30</v>
      </c>
    </row>
    <row r="477" spans="1:5" x14ac:dyDescent="0.25">
      <c r="A477" s="4" t="s">
        <v>8219</v>
      </c>
      <c r="B477" s="4">
        <v>76</v>
      </c>
      <c r="D477" s="4" t="s">
        <v>8221</v>
      </c>
      <c r="E477" s="4">
        <v>2</v>
      </c>
    </row>
    <row r="478" spans="1:5" x14ac:dyDescent="0.25">
      <c r="A478" s="4" t="s">
        <v>8219</v>
      </c>
      <c r="B478" s="4">
        <v>211</v>
      </c>
      <c r="D478" s="4" t="s">
        <v>8221</v>
      </c>
      <c r="E478" s="4">
        <v>0</v>
      </c>
    </row>
    <row r="479" spans="1:5" x14ac:dyDescent="0.25">
      <c r="A479" s="4" t="s">
        <v>8219</v>
      </c>
      <c r="B479" s="4">
        <v>21</v>
      </c>
      <c r="D479" s="4" t="s">
        <v>8221</v>
      </c>
      <c r="E479" s="4">
        <v>2</v>
      </c>
    </row>
    <row r="480" spans="1:5" x14ac:dyDescent="0.25">
      <c r="A480" s="4" t="s">
        <v>8219</v>
      </c>
      <c r="B480" s="4">
        <v>61</v>
      </c>
      <c r="D480" s="4" t="s">
        <v>8221</v>
      </c>
      <c r="E480" s="4">
        <v>1</v>
      </c>
    </row>
    <row r="481" spans="1:5" x14ac:dyDescent="0.25">
      <c r="A481" s="4" t="s">
        <v>8219</v>
      </c>
      <c r="B481" s="4">
        <v>30</v>
      </c>
      <c r="D481" s="4" t="s">
        <v>8221</v>
      </c>
      <c r="E481" s="4">
        <v>2</v>
      </c>
    </row>
    <row r="482" spans="1:5" x14ac:dyDescent="0.25">
      <c r="A482" s="4" t="s">
        <v>8219</v>
      </c>
      <c r="B482" s="4">
        <v>375</v>
      </c>
      <c r="D482" s="4" t="s">
        <v>8221</v>
      </c>
      <c r="E482" s="4">
        <v>14</v>
      </c>
    </row>
    <row r="483" spans="1:5" x14ac:dyDescent="0.25">
      <c r="A483" s="4" t="s">
        <v>8219</v>
      </c>
      <c r="B483" s="4">
        <v>111</v>
      </c>
      <c r="D483" s="4" t="s">
        <v>8221</v>
      </c>
      <c r="E483" s="4">
        <v>31</v>
      </c>
    </row>
    <row r="484" spans="1:5" x14ac:dyDescent="0.25">
      <c r="A484" s="4" t="s">
        <v>8219</v>
      </c>
      <c r="B484" s="4">
        <v>123</v>
      </c>
      <c r="D484" s="4" t="s">
        <v>8221</v>
      </c>
      <c r="E484" s="4">
        <v>16</v>
      </c>
    </row>
    <row r="485" spans="1:5" x14ac:dyDescent="0.25">
      <c r="A485" s="4" t="s">
        <v>8219</v>
      </c>
      <c r="B485" s="4">
        <v>70</v>
      </c>
      <c r="D485" s="4" t="s">
        <v>8221</v>
      </c>
      <c r="E485" s="4">
        <v>12</v>
      </c>
    </row>
    <row r="486" spans="1:5" x14ac:dyDescent="0.25">
      <c r="A486" s="4" t="s">
        <v>8219</v>
      </c>
      <c r="B486" s="4">
        <v>85</v>
      </c>
      <c r="D486" s="4" t="s">
        <v>8221</v>
      </c>
      <c r="E486" s="4">
        <v>96</v>
      </c>
    </row>
    <row r="487" spans="1:5" x14ac:dyDescent="0.25">
      <c r="A487" s="4" t="s">
        <v>8219</v>
      </c>
      <c r="B487" s="4">
        <v>86</v>
      </c>
      <c r="D487" s="4" t="s">
        <v>8221</v>
      </c>
      <c r="E487" s="4">
        <v>16</v>
      </c>
    </row>
    <row r="488" spans="1:5" x14ac:dyDescent="0.25">
      <c r="A488" s="4" t="s">
        <v>8219</v>
      </c>
      <c r="B488" s="4">
        <v>13</v>
      </c>
      <c r="D488" s="4" t="s">
        <v>8221</v>
      </c>
      <c r="E488" s="4">
        <v>5</v>
      </c>
    </row>
    <row r="489" spans="1:5" x14ac:dyDescent="0.25">
      <c r="A489" s="4" t="s">
        <v>8219</v>
      </c>
      <c r="B489" s="4">
        <v>33</v>
      </c>
      <c r="D489" s="4" t="s">
        <v>8221</v>
      </c>
      <c r="E489" s="4">
        <v>0</v>
      </c>
    </row>
    <row r="490" spans="1:5" x14ac:dyDescent="0.25">
      <c r="A490" s="4" t="s">
        <v>8219</v>
      </c>
      <c r="B490" s="4">
        <v>15</v>
      </c>
      <c r="D490" s="4" t="s">
        <v>8221</v>
      </c>
      <c r="E490" s="4">
        <v>8</v>
      </c>
    </row>
    <row r="491" spans="1:5" x14ac:dyDescent="0.25">
      <c r="A491" s="4" t="s">
        <v>8219</v>
      </c>
      <c r="B491" s="4">
        <v>273</v>
      </c>
      <c r="D491" s="4" t="s">
        <v>8221</v>
      </c>
      <c r="E491" s="4">
        <v>7</v>
      </c>
    </row>
    <row r="492" spans="1:5" x14ac:dyDescent="0.25">
      <c r="A492" s="4" t="s">
        <v>8219</v>
      </c>
      <c r="B492" s="4">
        <v>714</v>
      </c>
      <c r="D492" s="4" t="s">
        <v>8221</v>
      </c>
      <c r="E492" s="4">
        <v>24</v>
      </c>
    </row>
    <row r="493" spans="1:5" x14ac:dyDescent="0.25">
      <c r="A493" s="4" t="s">
        <v>8219</v>
      </c>
      <c r="B493" s="4">
        <v>170</v>
      </c>
      <c r="D493" s="4" t="s">
        <v>8221</v>
      </c>
      <c r="E493" s="4">
        <v>121</v>
      </c>
    </row>
    <row r="494" spans="1:5" x14ac:dyDescent="0.25">
      <c r="A494" s="4" t="s">
        <v>8219</v>
      </c>
      <c r="B494" s="4">
        <v>512</v>
      </c>
      <c r="D494" s="4" t="s">
        <v>8221</v>
      </c>
      <c r="E494" s="4">
        <v>196</v>
      </c>
    </row>
    <row r="495" spans="1:5" x14ac:dyDescent="0.25">
      <c r="A495" s="4" t="s">
        <v>8219</v>
      </c>
      <c r="B495" s="4">
        <v>314</v>
      </c>
      <c r="D495" s="4" t="s">
        <v>8221</v>
      </c>
      <c r="E495" s="4">
        <v>5</v>
      </c>
    </row>
    <row r="496" spans="1:5" x14ac:dyDescent="0.25">
      <c r="A496" s="4" t="s">
        <v>8219</v>
      </c>
      <c r="B496" s="4">
        <v>167</v>
      </c>
      <c r="D496" s="4" t="s">
        <v>8221</v>
      </c>
      <c r="E496" s="4">
        <v>73</v>
      </c>
    </row>
    <row r="497" spans="1:5" x14ac:dyDescent="0.25">
      <c r="A497" s="4" t="s">
        <v>8219</v>
      </c>
      <c r="B497" s="4">
        <v>9</v>
      </c>
      <c r="D497" s="4" t="s">
        <v>8221</v>
      </c>
      <c r="E497" s="4">
        <v>93</v>
      </c>
    </row>
    <row r="498" spans="1:5" x14ac:dyDescent="0.25">
      <c r="A498" s="4" t="s">
        <v>8219</v>
      </c>
      <c r="B498" s="4">
        <v>103</v>
      </c>
      <c r="D498" s="4" t="s">
        <v>8221</v>
      </c>
      <c r="E498" s="4">
        <v>17</v>
      </c>
    </row>
    <row r="499" spans="1:5" x14ac:dyDescent="0.25">
      <c r="A499" s="4" t="s">
        <v>8219</v>
      </c>
      <c r="B499" s="4">
        <v>111</v>
      </c>
      <c r="D499" s="4" t="s">
        <v>8221</v>
      </c>
      <c r="E499" s="4">
        <v>7</v>
      </c>
    </row>
    <row r="500" spans="1:5" x14ac:dyDescent="0.25">
      <c r="A500" s="4" t="s">
        <v>8219</v>
      </c>
      <c r="B500" s="4">
        <v>271</v>
      </c>
      <c r="D500" s="4" t="s">
        <v>8221</v>
      </c>
      <c r="E500" s="4">
        <v>17</v>
      </c>
    </row>
    <row r="501" spans="1:5" x14ac:dyDescent="0.25">
      <c r="A501" s="4" t="s">
        <v>8219</v>
      </c>
      <c r="B501" s="4">
        <v>101</v>
      </c>
      <c r="D501" s="4" t="s">
        <v>8221</v>
      </c>
      <c r="E501" s="4">
        <v>171</v>
      </c>
    </row>
    <row r="502" spans="1:5" x14ac:dyDescent="0.25">
      <c r="A502" s="4" t="s">
        <v>8219</v>
      </c>
      <c r="B502" s="4">
        <v>57</v>
      </c>
      <c r="D502" s="4" t="s">
        <v>8221</v>
      </c>
      <c r="E502" s="4">
        <v>188</v>
      </c>
    </row>
    <row r="503" spans="1:5" x14ac:dyDescent="0.25">
      <c r="A503" s="4" t="s">
        <v>8219</v>
      </c>
      <c r="B503" s="4">
        <v>62</v>
      </c>
      <c r="D503" s="4" t="s">
        <v>8221</v>
      </c>
      <c r="E503" s="4">
        <v>110</v>
      </c>
    </row>
    <row r="504" spans="1:5" x14ac:dyDescent="0.25">
      <c r="A504" s="4" t="s">
        <v>8219</v>
      </c>
      <c r="B504" s="4">
        <v>32</v>
      </c>
      <c r="D504" s="4" t="s">
        <v>8221</v>
      </c>
      <c r="E504" s="4">
        <v>37</v>
      </c>
    </row>
    <row r="505" spans="1:5" x14ac:dyDescent="0.25">
      <c r="A505" s="4" t="s">
        <v>8219</v>
      </c>
      <c r="B505" s="4">
        <v>141</v>
      </c>
      <c r="D505" s="4" t="s">
        <v>8221</v>
      </c>
      <c r="E505" s="4">
        <v>9</v>
      </c>
    </row>
    <row r="506" spans="1:5" x14ac:dyDescent="0.25">
      <c r="A506" s="4" t="s">
        <v>8219</v>
      </c>
      <c r="B506" s="4">
        <v>75</v>
      </c>
      <c r="D506" s="4" t="s">
        <v>8221</v>
      </c>
      <c r="E506" s="4">
        <v>29</v>
      </c>
    </row>
    <row r="507" spans="1:5" x14ac:dyDescent="0.25">
      <c r="A507" s="4" t="s">
        <v>8219</v>
      </c>
      <c r="B507" s="4">
        <v>46</v>
      </c>
      <c r="D507" s="4" t="s">
        <v>8221</v>
      </c>
      <c r="E507" s="4">
        <v>6</v>
      </c>
    </row>
    <row r="508" spans="1:5" x14ac:dyDescent="0.25">
      <c r="A508" s="4" t="s">
        <v>8219</v>
      </c>
      <c r="B508" s="4">
        <v>103</v>
      </c>
      <c r="D508" s="4" t="s">
        <v>8221</v>
      </c>
      <c r="E508" s="4">
        <v>30</v>
      </c>
    </row>
    <row r="509" spans="1:5" x14ac:dyDescent="0.25">
      <c r="A509" s="4" t="s">
        <v>8219</v>
      </c>
      <c r="B509" s="4">
        <v>6</v>
      </c>
      <c r="D509" s="4" t="s">
        <v>8221</v>
      </c>
      <c r="E509" s="4">
        <v>81</v>
      </c>
    </row>
    <row r="510" spans="1:5" x14ac:dyDescent="0.25">
      <c r="A510" s="4" t="s">
        <v>8219</v>
      </c>
      <c r="B510" s="4">
        <v>83</v>
      </c>
      <c r="D510" s="4" t="s">
        <v>8221</v>
      </c>
      <c r="E510" s="4">
        <v>4</v>
      </c>
    </row>
    <row r="511" spans="1:5" x14ac:dyDescent="0.25">
      <c r="A511" s="4" t="s">
        <v>8219</v>
      </c>
      <c r="B511" s="4">
        <v>108</v>
      </c>
      <c r="D511" s="4" t="s">
        <v>8221</v>
      </c>
      <c r="E511" s="4">
        <v>11</v>
      </c>
    </row>
    <row r="512" spans="1:5" x14ac:dyDescent="0.25">
      <c r="A512" s="4" t="s">
        <v>8219</v>
      </c>
      <c r="B512" s="4">
        <v>25</v>
      </c>
      <c r="D512" s="4" t="s">
        <v>8221</v>
      </c>
      <c r="E512" s="4">
        <v>14</v>
      </c>
    </row>
    <row r="513" spans="1:5" x14ac:dyDescent="0.25">
      <c r="A513" s="4" t="s">
        <v>8219</v>
      </c>
      <c r="B513" s="4">
        <v>549</v>
      </c>
      <c r="D513" s="4" t="s">
        <v>8221</v>
      </c>
      <c r="E513" s="4">
        <v>5</v>
      </c>
    </row>
    <row r="514" spans="1:5" x14ac:dyDescent="0.25">
      <c r="A514" s="4" t="s">
        <v>8219</v>
      </c>
      <c r="B514" s="4">
        <v>222</v>
      </c>
      <c r="D514" s="4" t="s">
        <v>8221</v>
      </c>
      <c r="E514" s="4">
        <v>45</v>
      </c>
    </row>
    <row r="515" spans="1:5" x14ac:dyDescent="0.25">
      <c r="A515" s="4" t="s">
        <v>8219</v>
      </c>
      <c r="B515" s="4">
        <v>183</v>
      </c>
      <c r="D515" s="4" t="s">
        <v>8221</v>
      </c>
      <c r="E515" s="4">
        <v>8</v>
      </c>
    </row>
    <row r="516" spans="1:5" x14ac:dyDescent="0.25">
      <c r="A516" s="4" t="s">
        <v>8219</v>
      </c>
      <c r="B516" s="4">
        <v>89</v>
      </c>
      <c r="D516" s="4" t="s">
        <v>8221</v>
      </c>
      <c r="E516" s="4">
        <v>3</v>
      </c>
    </row>
    <row r="517" spans="1:5" x14ac:dyDescent="0.25">
      <c r="A517" s="4" t="s">
        <v>8219</v>
      </c>
      <c r="B517" s="4">
        <v>253</v>
      </c>
      <c r="D517" s="4" t="s">
        <v>8221</v>
      </c>
      <c r="E517" s="4">
        <v>24</v>
      </c>
    </row>
    <row r="518" spans="1:5" x14ac:dyDescent="0.25">
      <c r="A518" s="4" t="s">
        <v>8219</v>
      </c>
      <c r="B518" s="4">
        <v>140</v>
      </c>
      <c r="D518" s="4" t="s">
        <v>8221</v>
      </c>
      <c r="E518" s="4">
        <v>18</v>
      </c>
    </row>
    <row r="519" spans="1:5" x14ac:dyDescent="0.25">
      <c r="A519" s="4" t="s">
        <v>8219</v>
      </c>
      <c r="B519" s="4">
        <v>103</v>
      </c>
      <c r="D519" s="4" t="s">
        <v>8221</v>
      </c>
      <c r="E519" s="4">
        <v>12</v>
      </c>
    </row>
    <row r="520" spans="1:5" x14ac:dyDescent="0.25">
      <c r="A520" s="4" t="s">
        <v>8219</v>
      </c>
      <c r="B520" s="4">
        <v>138</v>
      </c>
      <c r="D520" s="4" t="s">
        <v>8221</v>
      </c>
      <c r="E520" s="4">
        <v>123</v>
      </c>
    </row>
    <row r="521" spans="1:5" x14ac:dyDescent="0.25">
      <c r="A521" s="4" t="s">
        <v>8219</v>
      </c>
      <c r="B521" s="4">
        <v>191</v>
      </c>
      <c r="D521" s="4" t="s">
        <v>8221</v>
      </c>
      <c r="E521" s="4">
        <v>96</v>
      </c>
    </row>
    <row r="522" spans="1:5" x14ac:dyDescent="0.25">
      <c r="A522" s="4" t="s">
        <v>8219</v>
      </c>
      <c r="B522" s="4">
        <v>45</v>
      </c>
      <c r="D522" s="4" t="s">
        <v>8221</v>
      </c>
      <c r="E522" s="4">
        <v>31</v>
      </c>
    </row>
    <row r="523" spans="1:5" x14ac:dyDescent="0.25">
      <c r="A523" s="4" t="s">
        <v>8219</v>
      </c>
      <c r="B523" s="4">
        <v>17</v>
      </c>
      <c r="D523" s="4" t="s">
        <v>8221</v>
      </c>
      <c r="E523" s="4">
        <v>4</v>
      </c>
    </row>
    <row r="524" spans="1:5" x14ac:dyDescent="0.25">
      <c r="A524" s="4" t="s">
        <v>8219</v>
      </c>
      <c r="B524" s="4">
        <v>31</v>
      </c>
      <c r="D524" s="4" t="s">
        <v>8221</v>
      </c>
      <c r="E524" s="4">
        <v>3</v>
      </c>
    </row>
    <row r="525" spans="1:5" x14ac:dyDescent="0.25">
      <c r="A525" s="4" t="s">
        <v>8219</v>
      </c>
      <c r="B525" s="4">
        <v>50</v>
      </c>
      <c r="D525" s="4" t="s">
        <v>8221</v>
      </c>
      <c r="E525" s="4">
        <v>179</v>
      </c>
    </row>
    <row r="526" spans="1:5" x14ac:dyDescent="0.25">
      <c r="A526" s="4" t="s">
        <v>8219</v>
      </c>
      <c r="B526" s="4">
        <v>59</v>
      </c>
      <c r="D526" s="4" t="s">
        <v>8221</v>
      </c>
      <c r="E526" s="4">
        <v>3</v>
      </c>
    </row>
    <row r="527" spans="1:5" x14ac:dyDescent="0.25">
      <c r="A527" s="4" t="s">
        <v>8219</v>
      </c>
      <c r="B527" s="4">
        <v>81</v>
      </c>
      <c r="D527" s="4" t="s">
        <v>8221</v>
      </c>
      <c r="E527" s="4">
        <v>23</v>
      </c>
    </row>
    <row r="528" spans="1:5" x14ac:dyDescent="0.25">
      <c r="A528" s="4" t="s">
        <v>8219</v>
      </c>
      <c r="B528" s="4">
        <v>508</v>
      </c>
      <c r="D528" s="4" t="s">
        <v>8221</v>
      </c>
      <c r="E528" s="4">
        <v>23</v>
      </c>
    </row>
    <row r="529" spans="1:5" x14ac:dyDescent="0.25">
      <c r="A529" s="4" t="s">
        <v>8219</v>
      </c>
      <c r="B529" s="4">
        <v>74</v>
      </c>
      <c r="D529" s="4" t="s">
        <v>8221</v>
      </c>
      <c r="E529" s="4">
        <v>41</v>
      </c>
    </row>
    <row r="530" spans="1:5" x14ac:dyDescent="0.25">
      <c r="A530" s="4" t="s">
        <v>8219</v>
      </c>
      <c r="B530" s="4">
        <v>141</v>
      </c>
      <c r="D530" s="4" t="s">
        <v>8221</v>
      </c>
      <c r="E530" s="4">
        <v>0</v>
      </c>
    </row>
    <row r="531" spans="1:5" x14ac:dyDescent="0.25">
      <c r="A531" s="4" t="s">
        <v>8219</v>
      </c>
      <c r="B531" s="4">
        <v>711</v>
      </c>
      <c r="D531" s="4" t="s">
        <v>8221</v>
      </c>
      <c r="E531" s="4">
        <v>32</v>
      </c>
    </row>
    <row r="532" spans="1:5" x14ac:dyDescent="0.25">
      <c r="A532" s="4" t="s">
        <v>8219</v>
      </c>
      <c r="B532" s="4">
        <v>141</v>
      </c>
      <c r="D532" s="4" t="s">
        <v>8221</v>
      </c>
      <c r="E532" s="4">
        <v>2</v>
      </c>
    </row>
    <row r="533" spans="1:5" x14ac:dyDescent="0.25">
      <c r="A533" s="4" t="s">
        <v>8219</v>
      </c>
      <c r="B533" s="4">
        <v>109</v>
      </c>
      <c r="D533" s="4" t="s">
        <v>8221</v>
      </c>
      <c r="E533" s="4">
        <v>7</v>
      </c>
    </row>
    <row r="534" spans="1:5" x14ac:dyDescent="0.25">
      <c r="A534" s="4" t="s">
        <v>8219</v>
      </c>
      <c r="B534" s="4">
        <v>361</v>
      </c>
      <c r="D534" s="4" t="s">
        <v>8221</v>
      </c>
      <c r="E534" s="4">
        <v>4</v>
      </c>
    </row>
    <row r="535" spans="1:5" x14ac:dyDescent="0.25">
      <c r="A535" s="4" t="s">
        <v>8219</v>
      </c>
      <c r="B535" s="4">
        <v>176</v>
      </c>
      <c r="D535" s="4" t="s">
        <v>8221</v>
      </c>
      <c r="E535" s="4">
        <v>196</v>
      </c>
    </row>
    <row r="536" spans="1:5" x14ac:dyDescent="0.25">
      <c r="A536" s="4" t="s">
        <v>8219</v>
      </c>
      <c r="B536" s="4">
        <v>670</v>
      </c>
      <c r="D536" s="4" t="s">
        <v>8221</v>
      </c>
      <c r="E536" s="4">
        <v>11</v>
      </c>
    </row>
    <row r="537" spans="1:5" x14ac:dyDescent="0.25">
      <c r="A537" s="4" t="s">
        <v>8219</v>
      </c>
      <c r="B537" s="4">
        <v>96</v>
      </c>
      <c r="D537" s="4" t="s">
        <v>8221</v>
      </c>
      <c r="E537" s="4">
        <v>9</v>
      </c>
    </row>
    <row r="538" spans="1:5" x14ac:dyDescent="0.25">
      <c r="A538" s="4" t="s">
        <v>8219</v>
      </c>
      <c r="B538" s="4">
        <v>74</v>
      </c>
      <c r="D538" s="4" t="s">
        <v>8221</v>
      </c>
      <c r="E538" s="4">
        <v>5</v>
      </c>
    </row>
    <row r="539" spans="1:5" x14ac:dyDescent="0.25">
      <c r="A539" s="4" t="s">
        <v>8219</v>
      </c>
      <c r="B539" s="4">
        <v>52</v>
      </c>
      <c r="D539" s="4" t="s">
        <v>8221</v>
      </c>
      <c r="E539" s="4">
        <v>8</v>
      </c>
    </row>
    <row r="540" spans="1:5" x14ac:dyDescent="0.25">
      <c r="A540" s="4" t="s">
        <v>8219</v>
      </c>
      <c r="B540" s="4">
        <v>105</v>
      </c>
      <c r="D540" s="4" t="s">
        <v>8221</v>
      </c>
      <c r="E540" s="4">
        <v>229</v>
      </c>
    </row>
    <row r="541" spans="1:5" x14ac:dyDescent="0.25">
      <c r="A541" s="4" t="s">
        <v>8219</v>
      </c>
      <c r="B541" s="4">
        <v>41</v>
      </c>
      <c r="D541" s="4" t="s">
        <v>8221</v>
      </c>
      <c r="E541" s="4">
        <v>40</v>
      </c>
    </row>
    <row r="542" spans="1:5" x14ac:dyDescent="0.25">
      <c r="A542" s="4" t="s">
        <v>8219</v>
      </c>
      <c r="B542" s="4">
        <v>34</v>
      </c>
      <c r="D542" s="4" t="s">
        <v>8220</v>
      </c>
      <c r="E542" s="4">
        <v>6</v>
      </c>
    </row>
    <row r="543" spans="1:5" x14ac:dyDescent="0.25">
      <c r="A543" s="4" t="s">
        <v>8219</v>
      </c>
      <c r="B543" s="4">
        <v>66</v>
      </c>
      <c r="D543" s="4" t="s">
        <v>8220</v>
      </c>
      <c r="E543" s="4">
        <v>4</v>
      </c>
    </row>
    <row r="544" spans="1:5" x14ac:dyDescent="0.25">
      <c r="A544" s="4" t="s">
        <v>8219</v>
      </c>
      <c r="B544" s="4">
        <v>50</v>
      </c>
      <c r="D544" s="4" t="s">
        <v>8220</v>
      </c>
      <c r="E544" s="4">
        <v>22</v>
      </c>
    </row>
    <row r="545" spans="1:5" x14ac:dyDescent="0.25">
      <c r="A545" s="4" t="s">
        <v>8219</v>
      </c>
      <c r="B545" s="4">
        <v>159</v>
      </c>
      <c r="D545" s="4" t="s">
        <v>8220</v>
      </c>
      <c r="E545" s="4">
        <v>15</v>
      </c>
    </row>
    <row r="546" spans="1:5" x14ac:dyDescent="0.25">
      <c r="A546" s="4" t="s">
        <v>8219</v>
      </c>
      <c r="B546" s="4">
        <v>182</v>
      </c>
      <c r="D546" s="4" t="s">
        <v>8220</v>
      </c>
      <c r="E546" s="4">
        <v>95</v>
      </c>
    </row>
    <row r="547" spans="1:5" x14ac:dyDescent="0.25">
      <c r="A547" s="4" t="s">
        <v>8219</v>
      </c>
      <c r="B547" s="4">
        <v>206</v>
      </c>
      <c r="D547" s="4" t="s">
        <v>8220</v>
      </c>
      <c r="E547" s="4">
        <v>161</v>
      </c>
    </row>
    <row r="548" spans="1:5" x14ac:dyDescent="0.25">
      <c r="A548" s="4" t="s">
        <v>8219</v>
      </c>
      <c r="B548" s="4">
        <v>169</v>
      </c>
      <c r="D548" s="4" t="s">
        <v>8220</v>
      </c>
      <c r="E548" s="4">
        <v>8</v>
      </c>
    </row>
    <row r="549" spans="1:5" x14ac:dyDescent="0.25">
      <c r="A549" s="4" t="s">
        <v>8219</v>
      </c>
      <c r="B549" s="4">
        <v>31</v>
      </c>
      <c r="D549" s="4" t="s">
        <v>8220</v>
      </c>
      <c r="E549" s="4">
        <v>76</v>
      </c>
    </row>
    <row r="550" spans="1:5" x14ac:dyDescent="0.25">
      <c r="A550" s="4" t="s">
        <v>8219</v>
      </c>
      <c r="B550" s="4">
        <v>28</v>
      </c>
      <c r="D550" s="4" t="s">
        <v>8220</v>
      </c>
      <c r="E550" s="4">
        <v>1</v>
      </c>
    </row>
    <row r="551" spans="1:5" x14ac:dyDescent="0.25">
      <c r="A551" s="4" t="s">
        <v>8219</v>
      </c>
      <c r="B551" s="4">
        <v>54</v>
      </c>
      <c r="D551" s="4" t="s">
        <v>8220</v>
      </c>
      <c r="E551" s="4">
        <v>101</v>
      </c>
    </row>
    <row r="552" spans="1:5" x14ac:dyDescent="0.25">
      <c r="A552" s="4" t="s">
        <v>8219</v>
      </c>
      <c r="B552" s="4">
        <v>467</v>
      </c>
      <c r="D552" s="4" t="s">
        <v>8220</v>
      </c>
      <c r="E552" s="4">
        <v>4</v>
      </c>
    </row>
    <row r="553" spans="1:5" x14ac:dyDescent="0.25">
      <c r="A553" s="4" t="s">
        <v>8219</v>
      </c>
      <c r="B553" s="4">
        <v>389</v>
      </c>
      <c r="D553" s="4" t="s">
        <v>8220</v>
      </c>
      <c r="E553" s="4">
        <v>1</v>
      </c>
    </row>
    <row r="554" spans="1:5" x14ac:dyDescent="0.25">
      <c r="A554" s="4" t="s">
        <v>8219</v>
      </c>
      <c r="B554" s="4">
        <v>68</v>
      </c>
      <c r="D554" s="4" t="s">
        <v>8220</v>
      </c>
      <c r="E554" s="4">
        <v>775</v>
      </c>
    </row>
    <row r="555" spans="1:5" x14ac:dyDescent="0.25">
      <c r="A555" s="4" t="s">
        <v>8219</v>
      </c>
      <c r="B555" s="4">
        <v>413</v>
      </c>
      <c r="D555" s="4" t="s">
        <v>8220</v>
      </c>
      <c r="E555" s="4">
        <v>90</v>
      </c>
    </row>
    <row r="556" spans="1:5" x14ac:dyDescent="0.25">
      <c r="A556" s="4" t="s">
        <v>8219</v>
      </c>
      <c r="B556" s="4">
        <v>190</v>
      </c>
      <c r="D556" s="4" t="s">
        <v>8220</v>
      </c>
      <c r="E556" s="4">
        <v>16</v>
      </c>
    </row>
    <row r="557" spans="1:5" x14ac:dyDescent="0.25">
      <c r="A557" s="4" t="s">
        <v>8219</v>
      </c>
      <c r="B557" s="4">
        <v>189</v>
      </c>
      <c r="D557" s="4" t="s">
        <v>8220</v>
      </c>
      <c r="E557" s="4">
        <v>6</v>
      </c>
    </row>
    <row r="558" spans="1:5" x14ac:dyDescent="0.25">
      <c r="A558" s="4" t="s">
        <v>8219</v>
      </c>
      <c r="B558" s="4">
        <v>130</v>
      </c>
      <c r="D558" s="4" t="s">
        <v>8220</v>
      </c>
      <c r="E558" s="4">
        <v>38</v>
      </c>
    </row>
    <row r="559" spans="1:5" x14ac:dyDescent="0.25">
      <c r="A559" s="4" t="s">
        <v>8219</v>
      </c>
      <c r="B559" s="4">
        <v>74</v>
      </c>
      <c r="D559" s="4" t="s">
        <v>8220</v>
      </c>
      <c r="E559" s="4">
        <v>355</v>
      </c>
    </row>
    <row r="560" spans="1:5" x14ac:dyDescent="0.25">
      <c r="A560" s="4" t="s">
        <v>8219</v>
      </c>
      <c r="B560" s="4">
        <v>274</v>
      </c>
      <c r="D560" s="4" t="s">
        <v>8220</v>
      </c>
      <c r="E560" s="4">
        <v>7</v>
      </c>
    </row>
    <row r="561" spans="1:5" x14ac:dyDescent="0.25">
      <c r="A561" s="4" t="s">
        <v>8219</v>
      </c>
      <c r="B561" s="4">
        <v>22</v>
      </c>
      <c r="D561" s="4" t="s">
        <v>8220</v>
      </c>
      <c r="E561" s="4">
        <v>400</v>
      </c>
    </row>
    <row r="562" spans="1:5" x14ac:dyDescent="0.25">
      <c r="A562" s="4" t="s">
        <v>8219</v>
      </c>
      <c r="B562" s="4">
        <v>31</v>
      </c>
      <c r="D562" s="4" t="s">
        <v>8220</v>
      </c>
      <c r="E562" s="4">
        <v>1</v>
      </c>
    </row>
    <row r="563" spans="1:5" x14ac:dyDescent="0.25">
      <c r="A563" s="4" t="s">
        <v>8219</v>
      </c>
      <c r="B563" s="4">
        <v>63</v>
      </c>
      <c r="D563" s="4" t="s">
        <v>8220</v>
      </c>
      <c r="E563" s="4">
        <v>0</v>
      </c>
    </row>
    <row r="564" spans="1:5" x14ac:dyDescent="0.25">
      <c r="A564" s="4" t="s">
        <v>8219</v>
      </c>
      <c r="B564" s="4">
        <v>20</v>
      </c>
      <c r="D564" s="4" t="s">
        <v>8220</v>
      </c>
      <c r="E564" s="4">
        <v>1</v>
      </c>
    </row>
    <row r="565" spans="1:5" x14ac:dyDescent="0.25">
      <c r="A565" s="4" t="s">
        <v>8219</v>
      </c>
      <c r="B565" s="4">
        <v>25</v>
      </c>
      <c r="D565" s="4" t="s">
        <v>8220</v>
      </c>
      <c r="E565" s="4">
        <v>292</v>
      </c>
    </row>
    <row r="566" spans="1:5" x14ac:dyDescent="0.25">
      <c r="A566" s="4" t="s">
        <v>8219</v>
      </c>
      <c r="B566" s="4">
        <v>61</v>
      </c>
      <c r="D566" s="4" t="s">
        <v>8220</v>
      </c>
      <c r="E566" s="4">
        <v>2</v>
      </c>
    </row>
    <row r="567" spans="1:5" x14ac:dyDescent="0.25">
      <c r="A567" s="4" t="s">
        <v>8219</v>
      </c>
      <c r="B567" s="4">
        <v>52</v>
      </c>
      <c r="D567" s="4" t="s">
        <v>8220</v>
      </c>
      <c r="E567" s="4">
        <v>8</v>
      </c>
    </row>
    <row r="568" spans="1:5" x14ac:dyDescent="0.25">
      <c r="A568" s="4" t="s">
        <v>8219</v>
      </c>
      <c r="B568" s="4">
        <v>86</v>
      </c>
      <c r="D568" s="4" t="s">
        <v>8220</v>
      </c>
      <c r="E568" s="4">
        <v>0</v>
      </c>
    </row>
    <row r="569" spans="1:5" x14ac:dyDescent="0.25">
      <c r="A569" s="4" t="s">
        <v>8219</v>
      </c>
      <c r="B569" s="4">
        <v>42</v>
      </c>
      <c r="D569" s="4" t="s">
        <v>8220</v>
      </c>
      <c r="E569" s="4">
        <v>1</v>
      </c>
    </row>
    <row r="570" spans="1:5" x14ac:dyDescent="0.25">
      <c r="A570" s="4" t="s">
        <v>8219</v>
      </c>
      <c r="B570" s="4">
        <v>52</v>
      </c>
      <c r="D570" s="4" t="s">
        <v>8220</v>
      </c>
      <c r="E570" s="4">
        <v>4</v>
      </c>
    </row>
    <row r="571" spans="1:5" x14ac:dyDescent="0.25">
      <c r="A571" s="4" t="s">
        <v>8219</v>
      </c>
      <c r="B571" s="4">
        <v>120</v>
      </c>
      <c r="D571" s="4" t="s">
        <v>8220</v>
      </c>
      <c r="E571" s="4">
        <v>0</v>
      </c>
    </row>
    <row r="572" spans="1:5" x14ac:dyDescent="0.25">
      <c r="A572" s="4" t="s">
        <v>8219</v>
      </c>
      <c r="B572" s="4">
        <v>22</v>
      </c>
      <c r="D572" s="4" t="s">
        <v>8220</v>
      </c>
      <c r="E572" s="4">
        <v>0</v>
      </c>
    </row>
    <row r="573" spans="1:5" x14ac:dyDescent="0.25">
      <c r="A573" s="4" t="s">
        <v>8219</v>
      </c>
      <c r="B573" s="4">
        <v>64</v>
      </c>
      <c r="D573" s="4" t="s">
        <v>8220</v>
      </c>
      <c r="E573" s="4">
        <v>0</v>
      </c>
    </row>
    <row r="574" spans="1:5" x14ac:dyDescent="0.25">
      <c r="A574" s="4" t="s">
        <v>8219</v>
      </c>
      <c r="B574" s="4">
        <v>23</v>
      </c>
      <c r="D574" s="4" t="s">
        <v>8220</v>
      </c>
      <c r="E574" s="4">
        <v>0</v>
      </c>
    </row>
    <row r="575" spans="1:5" x14ac:dyDescent="0.25">
      <c r="A575" s="4" t="s">
        <v>8219</v>
      </c>
      <c r="B575" s="4">
        <v>238</v>
      </c>
      <c r="D575" s="4" t="s">
        <v>8220</v>
      </c>
      <c r="E575" s="4">
        <v>1</v>
      </c>
    </row>
    <row r="576" spans="1:5" x14ac:dyDescent="0.25">
      <c r="A576" s="4" t="s">
        <v>8219</v>
      </c>
      <c r="B576" s="4">
        <v>33</v>
      </c>
      <c r="D576" s="4" t="s">
        <v>8220</v>
      </c>
      <c r="E576" s="4">
        <v>0</v>
      </c>
    </row>
    <row r="577" spans="1:5" x14ac:dyDescent="0.25">
      <c r="A577" s="4" t="s">
        <v>8219</v>
      </c>
      <c r="B577" s="4">
        <v>32</v>
      </c>
      <c r="D577" s="4" t="s">
        <v>8220</v>
      </c>
      <c r="E577" s="4">
        <v>0</v>
      </c>
    </row>
    <row r="578" spans="1:5" x14ac:dyDescent="0.25">
      <c r="A578" s="4" t="s">
        <v>8219</v>
      </c>
      <c r="B578" s="4">
        <v>24</v>
      </c>
      <c r="D578" s="4" t="s">
        <v>8220</v>
      </c>
      <c r="E578" s="4">
        <v>0</v>
      </c>
    </row>
    <row r="579" spans="1:5" x14ac:dyDescent="0.25">
      <c r="A579" s="4" t="s">
        <v>8219</v>
      </c>
      <c r="B579" s="4">
        <v>29</v>
      </c>
      <c r="D579" s="4" t="s">
        <v>8220</v>
      </c>
      <c r="E579" s="4">
        <v>0</v>
      </c>
    </row>
    <row r="580" spans="1:5" x14ac:dyDescent="0.25">
      <c r="A580" s="4" t="s">
        <v>8219</v>
      </c>
      <c r="B580" s="4">
        <v>50</v>
      </c>
      <c r="D580" s="4" t="s">
        <v>8220</v>
      </c>
      <c r="E580" s="4">
        <v>0</v>
      </c>
    </row>
    <row r="581" spans="1:5" x14ac:dyDescent="0.25">
      <c r="A581" s="4" t="s">
        <v>8219</v>
      </c>
      <c r="B581" s="4">
        <v>108</v>
      </c>
      <c r="D581" s="4" t="s">
        <v>8220</v>
      </c>
      <c r="E581" s="4">
        <v>0</v>
      </c>
    </row>
    <row r="582" spans="1:5" x14ac:dyDescent="0.25">
      <c r="A582" s="4" t="s">
        <v>8219</v>
      </c>
      <c r="B582" s="4">
        <v>139</v>
      </c>
      <c r="D582" s="4" t="s">
        <v>8220</v>
      </c>
      <c r="E582" s="4">
        <v>1</v>
      </c>
    </row>
    <row r="583" spans="1:5" x14ac:dyDescent="0.25">
      <c r="A583" s="4" t="s">
        <v>8219</v>
      </c>
      <c r="B583" s="4">
        <v>7</v>
      </c>
      <c r="D583" s="4" t="s">
        <v>8220</v>
      </c>
      <c r="E583" s="4">
        <v>0</v>
      </c>
    </row>
    <row r="584" spans="1:5" x14ac:dyDescent="0.25">
      <c r="A584" s="4" t="s">
        <v>8219</v>
      </c>
      <c r="B584" s="4">
        <v>149</v>
      </c>
      <c r="D584" s="4" t="s">
        <v>8220</v>
      </c>
      <c r="E584" s="4">
        <v>4</v>
      </c>
    </row>
    <row r="585" spans="1:5" x14ac:dyDescent="0.25">
      <c r="A585" s="4" t="s">
        <v>8219</v>
      </c>
      <c r="B585" s="4">
        <v>31</v>
      </c>
      <c r="D585" s="4" t="s">
        <v>8220</v>
      </c>
      <c r="E585" s="4">
        <v>0</v>
      </c>
    </row>
    <row r="586" spans="1:5" x14ac:dyDescent="0.25">
      <c r="A586" s="4" t="s">
        <v>8219</v>
      </c>
      <c r="B586" s="4">
        <v>26</v>
      </c>
      <c r="D586" s="4" t="s">
        <v>8221</v>
      </c>
      <c r="E586" s="4">
        <v>123</v>
      </c>
    </row>
    <row r="587" spans="1:5" x14ac:dyDescent="0.25">
      <c r="A587" s="4" t="s">
        <v>8219</v>
      </c>
      <c r="B587" s="4">
        <v>172</v>
      </c>
      <c r="D587" s="4" t="s">
        <v>8221</v>
      </c>
      <c r="E587" s="4">
        <v>5</v>
      </c>
    </row>
    <row r="588" spans="1:5" x14ac:dyDescent="0.25">
      <c r="A588" s="4" t="s">
        <v>8219</v>
      </c>
      <c r="B588" s="4">
        <v>78</v>
      </c>
      <c r="D588" s="4" t="s">
        <v>8221</v>
      </c>
      <c r="E588" s="4">
        <v>148</v>
      </c>
    </row>
    <row r="589" spans="1:5" x14ac:dyDescent="0.25">
      <c r="A589" s="4" t="s">
        <v>8219</v>
      </c>
      <c r="B589" s="4">
        <v>120</v>
      </c>
      <c r="D589" s="4" t="s">
        <v>8221</v>
      </c>
      <c r="E589" s="4">
        <v>10</v>
      </c>
    </row>
    <row r="590" spans="1:5" x14ac:dyDescent="0.25">
      <c r="A590" s="4" t="s">
        <v>8219</v>
      </c>
      <c r="B590" s="4">
        <v>227</v>
      </c>
      <c r="D590" s="4" t="s">
        <v>8221</v>
      </c>
      <c r="E590" s="4">
        <v>4</v>
      </c>
    </row>
    <row r="591" spans="1:5" x14ac:dyDescent="0.25">
      <c r="A591" s="4" t="s">
        <v>8219</v>
      </c>
      <c r="B591" s="4">
        <v>42</v>
      </c>
      <c r="D591" s="4" t="s">
        <v>8221</v>
      </c>
      <c r="E591" s="4">
        <v>21</v>
      </c>
    </row>
    <row r="592" spans="1:5" x14ac:dyDescent="0.25">
      <c r="A592" s="4" t="s">
        <v>8219</v>
      </c>
      <c r="B592" s="4">
        <v>64</v>
      </c>
      <c r="D592" s="4" t="s">
        <v>8221</v>
      </c>
      <c r="E592" s="4">
        <v>2</v>
      </c>
    </row>
    <row r="593" spans="1:5" x14ac:dyDescent="0.25">
      <c r="A593" s="4" t="s">
        <v>8219</v>
      </c>
      <c r="B593" s="4">
        <v>121</v>
      </c>
      <c r="D593" s="4" t="s">
        <v>8221</v>
      </c>
      <c r="E593" s="4">
        <v>0</v>
      </c>
    </row>
    <row r="594" spans="1:5" x14ac:dyDescent="0.25">
      <c r="A594" s="4" t="s">
        <v>8219</v>
      </c>
      <c r="B594" s="4">
        <v>87</v>
      </c>
      <c r="D594" s="4" t="s">
        <v>8221</v>
      </c>
      <c r="E594" s="4">
        <v>4</v>
      </c>
    </row>
    <row r="595" spans="1:5" x14ac:dyDescent="0.25">
      <c r="A595" s="4" t="s">
        <v>8219</v>
      </c>
      <c r="B595" s="4">
        <v>65</v>
      </c>
      <c r="D595" s="4" t="s">
        <v>8221</v>
      </c>
      <c r="E595" s="4">
        <v>1</v>
      </c>
    </row>
    <row r="596" spans="1:5" x14ac:dyDescent="0.25">
      <c r="A596" s="4" t="s">
        <v>8219</v>
      </c>
      <c r="B596" s="4">
        <v>49</v>
      </c>
      <c r="D596" s="4" t="s">
        <v>8221</v>
      </c>
      <c r="E596" s="4">
        <v>30</v>
      </c>
    </row>
    <row r="597" spans="1:5" x14ac:dyDescent="0.25">
      <c r="A597" s="4" t="s">
        <v>8219</v>
      </c>
      <c r="B597" s="4">
        <v>19</v>
      </c>
      <c r="D597" s="4" t="s">
        <v>8221</v>
      </c>
      <c r="E597" s="4">
        <v>3</v>
      </c>
    </row>
    <row r="598" spans="1:5" x14ac:dyDescent="0.25">
      <c r="A598" s="4" t="s">
        <v>8219</v>
      </c>
      <c r="B598" s="4">
        <v>81</v>
      </c>
      <c r="D598" s="4" t="s">
        <v>8221</v>
      </c>
      <c r="E598" s="4">
        <v>975</v>
      </c>
    </row>
    <row r="599" spans="1:5" x14ac:dyDescent="0.25">
      <c r="A599" s="4" t="s">
        <v>8219</v>
      </c>
      <c r="B599" s="4">
        <v>264</v>
      </c>
      <c r="D599" s="4" t="s">
        <v>8221</v>
      </c>
      <c r="E599" s="4">
        <v>167</v>
      </c>
    </row>
    <row r="600" spans="1:5" x14ac:dyDescent="0.25">
      <c r="A600" s="4" t="s">
        <v>8219</v>
      </c>
      <c r="B600" s="4">
        <v>25</v>
      </c>
      <c r="D600" s="4" t="s">
        <v>8221</v>
      </c>
      <c r="E600" s="4">
        <v>5</v>
      </c>
    </row>
    <row r="601" spans="1:5" x14ac:dyDescent="0.25">
      <c r="A601" s="4" t="s">
        <v>8219</v>
      </c>
      <c r="B601" s="4">
        <v>5</v>
      </c>
      <c r="D601" s="4" t="s">
        <v>8221</v>
      </c>
      <c r="E601" s="4">
        <v>18</v>
      </c>
    </row>
    <row r="602" spans="1:5" x14ac:dyDescent="0.25">
      <c r="A602" s="4" t="s">
        <v>8219</v>
      </c>
      <c r="B602" s="4">
        <v>144</v>
      </c>
      <c r="D602" s="4" t="s">
        <v>8221</v>
      </c>
      <c r="E602" s="4">
        <v>98</v>
      </c>
    </row>
    <row r="603" spans="1:5" x14ac:dyDescent="0.25">
      <c r="A603" s="4" t="s">
        <v>8219</v>
      </c>
      <c r="B603" s="4">
        <v>92</v>
      </c>
      <c r="D603" s="4" t="s">
        <v>8221</v>
      </c>
      <c r="E603" s="4">
        <v>4</v>
      </c>
    </row>
    <row r="604" spans="1:5" x14ac:dyDescent="0.25">
      <c r="A604" s="4" t="s">
        <v>8219</v>
      </c>
      <c r="B604" s="4">
        <v>147</v>
      </c>
      <c r="D604" s="4" t="s">
        <v>8221</v>
      </c>
      <c r="E604" s="4">
        <v>3</v>
      </c>
    </row>
    <row r="605" spans="1:5" x14ac:dyDescent="0.25">
      <c r="A605" s="4" t="s">
        <v>8219</v>
      </c>
      <c r="B605" s="4">
        <v>90</v>
      </c>
      <c r="D605" s="4" t="s">
        <v>8221</v>
      </c>
      <c r="E605" s="4">
        <v>1</v>
      </c>
    </row>
    <row r="606" spans="1:5" x14ac:dyDescent="0.25">
      <c r="A606" s="4" t="s">
        <v>8219</v>
      </c>
      <c r="B606" s="4">
        <v>87</v>
      </c>
      <c r="D606" s="4" t="s">
        <v>8221</v>
      </c>
      <c r="E606" s="4">
        <v>0</v>
      </c>
    </row>
    <row r="607" spans="1:5" x14ac:dyDescent="0.25">
      <c r="A607" s="4" t="s">
        <v>8219</v>
      </c>
      <c r="B607" s="4">
        <v>406</v>
      </c>
      <c r="D607" s="4" t="s">
        <v>8221</v>
      </c>
      <c r="E607" s="4">
        <v>9</v>
      </c>
    </row>
    <row r="608" spans="1:5" x14ac:dyDescent="0.25">
      <c r="A608" s="4" t="s">
        <v>8219</v>
      </c>
      <c r="B608" s="4">
        <v>20</v>
      </c>
      <c r="D608" s="4" t="s">
        <v>8221</v>
      </c>
      <c r="E608" s="4">
        <v>2</v>
      </c>
    </row>
    <row r="609" spans="1:5" x14ac:dyDescent="0.25">
      <c r="A609" s="4" t="s">
        <v>8219</v>
      </c>
      <c r="B609" s="4">
        <v>70</v>
      </c>
      <c r="D609" s="4" t="s">
        <v>8221</v>
      </c>
      <c r="E609" s="4">
        <v>0</v>
      </c>
    </row>
    <row r="610" spans="1:5" x14ac:dyDescent="0.25">
      <c r="A610" s="4" t="s">
        <v>8219</v>
      </c>
      <c r="B610" s="4">
        <v>16</v>
      </c>
      <c r="D610" s="4" t="s">
        <v>8221</v>
      </c>
      <c r="E610" s="4">
        <v>147</v>
      </c>
    </row>
    <row r="611" spans="1:5" x14ac:dyDescent="0.25">
      <c r="A611" s="4" t="s">
        <v>8219</v>
      </c>
      <c r="B611" s="4">
        <v>52</v>
      </c>
      <c r="D611" s="4" t="s">
        <v>8221</v>
      </c>
      <c r="E611" s="4">
        <v>49</v>
      </c>
    </row>
    <row r="612" spans="1:5" x14ac:dyDescent="0.25">
      <c r="A612" s="4" t="s">
        <v>8219</v>
      </c>
      <c r="B612" s="4">
        <v>66</v>
      </c>
      <c r="D612" s="4" t="s">
        <v>8221</v>
      </c>
      <c r="E612" s="4">
        <v>1</v>
      </c>
    </row>
    <row r="613" spans="1:5" x14ac:dyDescent="0.25">
      <c r="A613" s="4" t="s">
        <v>8219</v>
      </c>
      <c r="B613" s="4">
        <v>109</v>
      </c>
      <c r="D613" s="4" t="s">
        <v>8221</v>
      </c>
      <c r="E613" s="4">
        <v>2</v>
      </c>
    </row>
    <row r="614" spans="1:5" x14ac:dyDescent="0.25">
      <c r="A614" s="4" t="s">
        <v>8219</v>
      </c>
      <c r="B614" s="4">
        <v>168</v>
      </c>
      <c r="D614" s="4" t="s">
        <v>8221</v>
      </c>
      <c r="E614" s="4">
        <v>7</v>
      </c>
    </row>
    <row r="615" spans="1:5" x14ac:dyDescent="0.25">
      <c r="A615" s="4" t="s">
        <v>8219</v>
      </c>
      <c r="B615" s="4">
        <v>31</v>
      </c>
      <c r="D615" s="4" t="s">
        <v>8221</v>
      </c>
      <c r="E615" s="4">
        <v>4</v>
      </c>
    </row>
    <row r="616" spans="1:5" x14ac:dyDescent="0.25">
      <c r="A616" s="4" t="s">
        <v>8219</v>
      </c>
      <c r="B616" s="4">
        <v>133</v>
      </c>
      <c r="D616" s="4" t="s">
        <v>8221</v>
      </c>
      <c r="E616" s="4">
        <v>27</v>
      </c>
    </row>
    <row r="617" spans="1:5" x14ac:dyDescent="0.25">
      <c r="A617" s="4" t="s">
        <v>8219</v>
      </c>
      <c r="B617" s="4">
        <v>151</v>
      </c>
      <c r="D617" s="4" t="s">
        <v>8221</v>
      </c>
      <c r="E617" s="4">
        <v>94</v>
      </c>
    </row>
    <row r="618" spans="1:5" x14ac:dyDescent="0.25">
      <c r="A618" s="4" t="s">
        <v>8219</v>
      </c>
      <c r="B618" s="4">
        <v>5</v>
      </c>
      <c r="D618" s="4" t="s">
        <v>8221</v>
      </c>
      <c r="E618" s="4">
        <v>29</v>
      </c>
    </row>
    <row r="619" spans="1:5" x14ac:dyDescent="0.25">
      <c r="A619" s="4" t="s">
        <v>8219</v>
      </c>
      <c r="B619" s="4">
        <v>73</v>
      </c>
      <c r="D619" s="4" t="s">
        <v>8221</v>
      </c>
      <c r="E619" s="4">
        <v>7</v>
      </c>
    </row>
    <row r="620" spans="1:5" x14ac:dyDescent="0.25">
      <c r="A620" s="4" t="s">
        <v>8219</v>
      </c>
      <c r="B620" s="4">
        <v>148</v>
      </c>
      <c r="D620" s="4" t="s">
        <v>8221</v>
      </c>
      <c r="E620" s="4">
        <v>22</v>
      </c>
    </row>
    <row r="621" spans="1:5" x14ac:dyDescent="0.25">
      <c r="A621" s="4" t="s">
        <v>8219</v>
      </c>
      <c r="B621" s="4">
        <v>93</v>
      </c>
      <c r="D621" s="4" t="s">
        <v>8221</v>
      </c>
      <c r="E621" s="4">
        <v>1</v>
      </c>
    </row>
    <row r="622" spans="1:5" x14ac:dyDescent="0.25">
      <c r="A622" s="4" t="s">
        <v>8219</v>
      </c>
      <c r="B622" s="4">
        <v>63</v>
      </c>
      <c r="D622" s="4" t="s">
        <v>8221</v>
      </c>
      <c r="E622" s="4">
        <v>10</v>
      </c>
    </row>
    <row r="623" spans="1:5" x14ac:dyDescent="0.25">
      <c r="A623" s="4" t="s">
        <v>8219</v>
      </c>
      <c r="B623" s="4">
        <v>134</v>
      </c>
      <c r="D623" s="4" t="s">
        <v>8221</v>
      </c>
      <c r="E623" s="4">
        <v>6</v>
      </c>
    </row>
    <row r="624" spans="1:5" x14ac:dyDescent="0.25">
      <c r="A624" s="4" t="s">
        <v>8219</v>
      </c>
      <c r="B624" s="4">
        <v>14</v>
      </c>
      <c r="D624" s="4" t="s">
        <v>8221</v>
      </c>
      <c r="E624" s="4">
        <v>24</v>
      </c>
    </row>
    <row r="625" spans="1:5" x14ac:dyDescent="0.25">
      <c r="A625" s="4" t="s">
        <v>8219</v>
      </c>
      <c r="B625" s="4">
        <v>78</v>
      </c>
      <c r="D625" s="4" t="s">
        <v>8221</v>
      </c>
      <c r="E625" s="4">
        <v>15</v>
      </c>
    </row>
    <row r="626" spans="1:5" x14ac:dyDescent="0.25">
      <c r="A626" s="4" t="s">
        <v>8219</v>
      </c>
      <c r="B626" s="4">
        <v>112</v>
      </c>
      <c r="D626" s="4" t="s">
        <v>8221</v>
      </c>
      <c r="E626" s="4">
        <v>37</v>
      </c>
    </row>
    <row r="627" spans="1:5" x14ac:dyDescent="0.25">
      <c r="A627" s="4" t="s">
        <v>8219</v>
      </c>
      <c r="B627" s="4">
        <v>34</v>
      </c>
      <c r="D627" s="4" t="s">
        <v>8221</v>
      </c>
      <c r="E627" s="4">
        <v>20</v>
      </c>
    </row>
    <row r="628" spans="1:5" x14ac:dyDescent="0.25">
      <c r="A628" s="4" t="s">
        <v>8219</v>
      </c>
      <c r="B628" s="4">
        <v>19</v>
      </c>
      <c r="D628" s="4" t="s">
        <v>8221</v>
      </c>
      <c r="E628" s="4">
        <v>7</v>
      </c>
    </row>
    <row r="629" spans="1:5" x14ac:dyDescent="0.25">
      <c r="A629" s="4" t="s">
        <v>8219</v>
      </c>
      <c r="B629" s="4">
        <v>13</v>
      </c>
      <c r="D629" s="4" t="s">
        <v>8221</v>
      </c>
      <c r="E629" s="4">
        <v>0</v>
      </c>
    </row>
    <row r="630" spans="1:5" x14ac:dyDescent="0.25">
      <c r="A630" s="4" t="s">
        <v>8219</v>
      </c>
      <c r="B630" s="4">
        <v>104</v>
      </c>
      <c r="D630" s="4" t="s">
        <v>8221</v>
      </c>
      <c r="E630" s="4">
        <v>21</v>
      </c>
    </row>
    <row r="631" spans="1:5" x14ac:dyDescent="0.25">
      <c r="A631" s="4" t="s">
        <v>8219</v>
      </c>
      <c r="B631" s="4">
        <v>52</v>
      </c>
      <c r="D631" s="4" t="s">
        <v>8221</v>
      </c>
      <c r="E631" s="4">
        <v>3</v>
      </c>
    </row>
    <row r="632" spans="1:5" x14ac:dyDescent="0.25">
      <c r="A632" s="4" t="s">
        <v>8219</v>
      </c>
      <c r="B632" s="4">
        <v>17</v>
      </c>
      <c r="D632" s="4" t="s">
        <v>8221</v>
      </c>
      <c r="E632" s="4">
        <v>11</v>
      </c>
    </row>
    <row r="633" spans="1:5" x14ac:dyDescent="0.25">
      <c r="A633" s="4" t="s">
        <v>8219</v>
      </c>
      <c r="B633" s="4">
        <v>82</v>
      </c>
      <c r="D633" s="4" t="s">
        <v>8221</v>
      </c>
      <c r="E633" s="4">
        <v>1</v>
      </c>
    </row>
    <row r="634" spans="1:5" x14ac:dyDescent="0.25">
      <c r="A634" s="4" t="s">
        <v>8219</v>
      </c>
      <c r="B634" s="4">
        <v>73</v>
      </c>
      <c r="D634" s="4" t="s">
        <v>8221</v>
      </c>
      <c r="E634" s="4">
        <v>312</v>
      </c>
    </row>
    <row r="635" spans="1:5" x14ac:dyDescent="0.25">
      <c r="A635" s="4" t="s">
        <v>8219</v>
      </c>
      <c r="B635" s="4">
        <v>158</v>
      </c>
      <c r="D635" s="4" t="s">
        <v>8221</v>
      </c>
      <c r="E635" s="4">
        <v>1</v>
      </c>
    </row>
    <row r="636" spans="1:5" x14ac:dyDescent="0.25">
      <c r="A636" s="4" t="s">
        <v>8219</v>
      </c>
      <c r="B636" s="4">
        <v>65</v>
      </c>
      <c r="D636" s="4" t="s">
        <v>8221</v>
      </c>
      <c r="E636" s="4">
        <v>3</v>
      </c>
    </row>
    <row r="637" spans="1:5" x14ac:dyDescent="0.25">
      <c r="A637" s="4" t="s">
        <v>8219</v>
      </c>
      <c r="B637" s="4">
        <v>184</v>
      </c>
      <c r="D637" s="4" t="s">
        <v>8221</v>
      </c>
      <c r="E637" s="4">
        <v>4</v>
      </c>
    </row>
    <row r="638" spans="1:5" x14ac:dyDescent="0.25">
      <c r="A638" s="4" t="s">
        <v>8219</v>
      </c>
      <c r="B638" s="4">
        <v>34</v>
      </c>
      <c r="D638" s="4" t="s">
        <v>8221</v>
      </c>
      <c r="E638" s="4">
        <v>10</v>
      </c>
    </row>
    <row r="639" spans="1:5" x14ac:dyDescent="0.25">
      <c r="A639" s="4" t="s">
        <v>8219</v>
      </c>
      <c r="B639" s="4">
        <v>240</v>
      </c>
      <c r="D639" s="4" t="s">
        <v>8221</v>
      </c>
      <c r="E639" s="4">
        <v>8</v>
      </c>
    </row>
    <row r="640" spans="1:5" x14ac:dyDescent="0.25">
      <c r="A640" s="4" t="s">
        <v>8219</v>
      </c>
      <c r="B640" s="4">
        <v>113</v>
      </c>
      <c r="D640" s="4" t="s">
        <v>8221</v>
      </c>
      <c r="E640" s="4">
        <v>3</v>
      </c>
    </row>
    <row r="641" spans="1:5" x14ac:dyDescent="0.25">
      <c r="A641" s="4" t="s">
        <v>8219</v>
      </c>
      <c r="B641" s="4">
        <v>66</v>
      </c>
      <c r="D641" s="4" t="s">
        <v>8221</v>
      </c>
      <c r="E641" s="4">
        <v>1</v>
      </c>
    </row>
    <row r="642" spans="1:5" x14ac:dyDescent="0.25">
      <c r="A642" s="4" t="s">
        <v>8219</v>
      </c>
      <c r="B642" s="4">
        <v>340</v>
      </c>
      <c r="D642" s="4" t="s">
        <v>8221</v>
      </c>
      <c r="E642" s="4">
        <v>0</v>
      </c>
    </row>
    <row r="643" spans="1:5" x14ac:dyDescent="0.25">
      <c r="A643" s="4" t="s">
        <v>8219</v>
      </c>
      <c r="B643" s="4">
        <v>150</v>
      </c>
      <c r="D643" s="4" t="s">
        <v>8221</v>
      </c>
      <c r="E643" s="4">
        <v>5</v>
      </c>
    </row>
    <row r="644" spans="1:5" x14ac:dyDescent="0.25">
      <c r="A644" s="4" t="s">
        <v>8219</v>
      </c>
      <c r="B644" s="4">
        <v>25</v>
      </c>
      <c r="D644" s="4" t="s">
        <v>8221</v>
      </c>
      <c r="E644" s="4">
        <v>0</v>
      </c>
    </row>
    <row r="645" spans="1:5" x14ac:dyDescent="0.25">
      <c r="A645" s="4" t="s">
        <v>8219</v>
      </c>
      <c r="B645" s="4">
        <v>234</v>
      </c>
      <c r="D645" s="4" t="s">
        <v>8221</v>
      </c>
      <c r="E645" s="4">
        <v>3</v>
      </c>
    </row>
    <row r="646" spans="1:5" x14ac:dyDescent="0.25">
      <c r="A646" s="4" t="s">
        <v>8219</v>
      </c>
      <c r="B646" s="4">
        <v>2602</v>
      </c>
      <c r="D646" s="4" t="s">
        <v>8221</v>
      </c>
      <c r="E646" s="4">
        <v>7</v>
      </c>
    </row>
    <row r="647" spans="1:5" x14ac:dyDescent="0.25">
      <c r="A647" s="4" t="s">
        <v>8219</v>
      </c>
      <c r="B647" s="4">
        <v>248</v>
      </c>
      <c r="D647" s="4" t="s">
        <v>8221</v>
      </c>
      <c r="E647" s="4">
        <v>0</v>
      </c>
    </row>
    <row r="648" spans="1:5" x14ac:dyDescent="0.25">
      <c r="A648" s="4" t="s">
        <v>8219</v>
      </c>
      <c r="B648" s="4">
        <v>600</v>
      </c>
      <c r="D648" s="4" t="s">
        <v>8221</v>
      </c>
      <c r="E648" s="4">
        <v>2</v>
      </c>
    </row>
    <row r="649" spans="1:5" x14ac:dyDescent="0.25">
      <c r="A649" s="4" t="s">
        <v>8219</v>
      </c>
      <c r="B649" s="4">
        <v>293</v>
      </c>
      <c r="D649" s="4" t="s">
        <v>8221</v>
      </c>
      <c r="E649" s="4">
        <v>23</v>
      </c>
    </row>
    <row r="650" spans="1:5" x14ac:dyDescent="0.25">
      <c r="A650" s="4" t="s">
        <v>8219</v>
      </c>
      <c r="B650" s="4">
        <v>321</v>
      </c>
      <c r="D650" s="4" t="s">
        <v>8221</v>
      </c>
      <c r="E650" s="4">
        <v>1</v>
      </c>
    </row>
    <row r="651" spans="1:5" x14ac:dyDescent="0.25">
      <c r="A651" s="4" t="s">
        <v>8219</v>
      </c>
      <c r="B651" s="4">
        <v>81</v>
      </c>
      <c r="D651" s="4" t="s">
        <v>8221</v>
      </c>
      <c r="E651" s="4">
        <v>2</v>
      </c>
    </row>
    <row r="652" spans="1:5" x14ac:dyDescent="0.25">
      <c r="A652" s="4" t="s">
        <v>8219</v>
      </c>
      <c r="B652" s="4">
        <v>343</v>
      </c>
      <c r="D652" s="4" t="s">
        <v>8221</v>
      </c>
      <c r="E652" s="4">
        <v>3</v>
      </c>
    </row>
    <row r="653" spans="1:5" x14ac:dyDescent="0.25">
      <c r="A653" s="4" t="s">
        <v>8219</v>
      </c>
      <c r="B653" s="4">
        <v>336</v>
      </c>
      <c r="D653" s="4" t="s">
        <v>8221</v>
      </c>
      <c r="E653" s="4">
        <v>0</v>
      </c>
    </row>
    <row r="654" spans="1:5" x14ac:dyDescent="0.25">
      <c r="A654" s="4" t="s">
        <v>8219</v>
      </c>
      <c r="B654" s="4">
        <v>47</v>
      </c>
      <c r="D654" s="4" t="s">
        <v>8221</v>
      </c>
      <c r="E654" s="4">
        <v>13</v>
      </c>
    </row>
    <row r="655" spans="1:5" x14ac:dyDescent="0.25">
      <c r="A655" s="4" t="s">
        <v>8219</v>
      </c>
      <c r="B655" s="4">
        <v>76</v>
      </c>
      <c r="D655" s="4" t="s">
        <v>8221</v>
      </c>
      <c r="E655" s="4">
        <v>1</v>
      </c>
    </row>
    <row r="656" spans="1:5" x14ac:dyDescent="0.25">
      <c r="A656" s="4" t="s">
        <v>8219</v>
      </c>
      <c r="B656" s="4">
        <v>441</v>
      </c>
      <c r="D656" s="4" t="s">
        <v>8221</v>
      </c>
      <c r="E656" s="4">
        <v>1</v>
      </c>
    </row>
    <row r="657" spans="1:5" x14ac:dyDescent="0.25">
      <c r="A657" s="4" t="s">
        <v>8219</v>
      </c>
      <c r="B657" s="4">
        <v>916</v>
      </c>
      <c r="D657" s="4" t="s">
        <v>8221</v>
      </c>
      <c r="E657" s="4">
        <v>1</v>
      </c>
    </row>
    <row r="658" spans="1:5" x14ac:dyDescent="0.25">
      <c r="A658" s="4" t="s">
        <v>8219</v>
      </c>
      <c r="B658" s="4">
        <v>369</v>
      </c>
      <c r="D658" s="4" t="s">
        <v>8221</v>
      </c>
      <c r="E658" s="4">
        <v>6</v>
      </c>
    </row>
    <row r="659" spans="1:5" x14ac:dyDescent="0.25">
      <c r="A659" s="4" t="s">
        <v>8219</v>
      </c>
      <c r="B659" s="4">
        <v>20242</v>
      </c>
      <c r="D659" s="4" t="s">
        <v>8221</v>
      </c>
      <c r="E659" s="4">
        <v>39</v>
      </c>
    </row>
    <row r="660" spans="1:5" x14ac:dyDescent="0.25">
      <c r="A660" s="4" t="s">
        <v>8219</v>
      </c>
      <c r="B660" s="4">
        <v>71</v>
      </c>
      <c r="D660" s="4" t="s">
        <v>8221</v>
      </c>
      <c r="E660" s="4">
        <v>4</v>
      </c>
    </row>
    <row r="661" spans="1:5" x14ac:dyDescent="0.25">
      <c r="A661" s="4" t="s">
        <v>8219</v>
      </c>
      <c r="B661" s="4">
        <v>635</v>
      </c>
      <c r="D661" s="4" t="s">
        <v>8221</v>
      </c>
      <c r="E661" s="4">
        <v>1</v>
      </c>
    </row>
    <row r="662" spans="1:5" x14ac:dyDescent="0.25">
      <c r="A662" s="4" t="s">
        <v>8219</v>
      </c>
      <c r="B662" s="4">
        <v>885</v>
      </c>
      <c r="D662" s="4" t="s">
        <v>8221</v>
      </c>
      <c r="E662" s="4">
        <v>0</v>
      </c>
    </row>
    <row r="663" spans="1:5" x14ac:dyDescent="0.25">
      <c r="A663" s="4" t="s">
        <v>8219</v>
      </c>
      <c r="B663" s="4">
        <v>329</v>
      </c>
      <c r="D663" s="4" t="s">
        <v>8221</v>
      </c>
      <c r="E663" s="4">
        <v>0</v>
      </c>
    </row>
    <row r="664" spans="1:5" x14ac:dyDescent="0.25">
      <c r="A664" s="4" t="s">
        <v>8219</v>
      </c>
      <c r="B664" s="4">
        <v>71</v>
      </c>
      <c r="D664" s="4" t="s">
        <v>8221</v>
      </c>
      <c r="E664" s="4">
        <v>0</v>
      </c>
    </row>
    <row r="665" spans="1:5" x14ac:dyDescent="0.25">
      <c r="A665" s="4" t="s">
        <v>8219</v>
      </c>
      <c r="B665" s="4">
        <v>269</v>
      </c>
      <c r="D665" s="4" t="s">
        <v>8221</v>
      </c>
      <c r="E665" s="4">
        <v>8</v>
      </c>
    </row>
    <row r="666" spans="1:5" x14ac:dyDescent="0.25">
      <c r="A666" s="4" t="s">
        <v>8219</v>
      </c>
      <c r="B666" s="4">
        <v>345</v>
      </c>
      <c r="D666" s="4" t="s">
        <v>8221</v>
      </c>
      <c r="E666" s="4">
        <v>0</v>
      </c>
    </row>
    <row r="667" spans="1:5" x14ac:dyDescent="0.25">
      <c r="A667" s="4" t="s">
        <v>8219</v>
      </c>
      <c r="B667" s="4">
        <v>43</v>
      </c>
      <c r="D667" s="4" t="s">
        <v>8221</v>
      </c>
      <c r="E667" s="4">
        <v>1</v>
      </c>
    </row>
    <row r="668" spans="1:5" x14ac:dyDescent="0.25">
      <c r="A668" s="4" t="s">
        <v>8219</v>
      </c>
      <c r="B668" s="4">
        <v>33</v>
      </c>
      <c r="D668" s="4" t="s">
        <v>8221</v>
      </c>
      <c r="E668" s="4">
        <v>12</v>
      </c>
    </row>
    <row r="669" spans="1:5" x14ac:dyDescent="0.25">
      <c r="A669" s="4" t="s">
        <v>8219</v>
      </c>
      <c r="B669" s="4">
        <v>211</v>
      </c>
      <c r="D669" s="4" t="s">
        <v>8221</v>
      </c>
      <c r="E669" s="4">
        <v>0</v>
      </c>
    </row>
    <row r="670" spans="1:5" x14ac:dyDescent="0.25">
      <c r="A670" s="4" t="s">
        <v>8219</v>
      </c>
      <c r="B670" s="4">
        <v>196</v>
      </c>
      <c r="D670" s="4" t="s">
        <v>8221</v>
      </c>
      <c r="E670" s="4">
        <v>3</v>
      </c>
    </row>
    <row r="671" spans="1:5" x14ac:dyDescent="0.25">
      <c r="A671" s="4" t="s">
        <v>8219</v>
      </c>
      <c r="B671" s="4">
        <v>405</v>
      </c>
      <c r="D671" s="4" t="s">
        <v>8221</v>
      </c>
      <c r="E671" s="4">
        <v>2</v>
      </c>
    </row>
    <row r="672" spans="1:5" x14ac:dyDescent="0.25">
      <c r="A672" s="4" t="s">
        <v>8219</v>
      </c>
      <c r="B672" s="4">
        <v>206</v>
      </c>
      <c r="D672" s="4" t="s">
        <v>8221</v>
      </c>
      <c r="E672" s="4">
        <v>6</v>
      </c>
    </row>
    <row r="673" spans="1:5" x14ac:dyDescent="0.25">
      <c r="A673" s="4" t="s">
        <v>8219</v>
      </c>
      <c r="B673" s="4">
        <v>335</v>
      </c>
      <c r="D673" s="4" t="s">
        <v>8221</v>
      </c>
      <c r="E673" s="4">
        <v>0</v>
      </c>
    </row>
    <row r="674" spans="1:5" x14ac:dyDescent="0.25">
      <c r="A674" s="4" t="s">
        <v>8219</v>
      </c>
      <c r="B674" s="4">
        <v>215</v>
      </c>
      <c r="D674" s="4" t="s">
        <v>8221</v>
      </c>
      <c r="E674" s="4">
        <v>15</v>
      </c>
    </row>
    <row r="675" spans="1:5" x14ac:dyDescent="0.25">
      <c r="A675" s="4" t="s">
        <v>8219</v>
      </c>
      <c r="B675" s="4">
        <v>176</v>
      </c>
      <c r="D675" s="4" t="s">
        <v>8221</v>
      </c>
      <c r="E675" s="4">
        <v>1</v>
      </c>
    </row>
    <row r="676" spans="1:5" x14ac:dyDescent="0.25">
      <c r="A676" s="4" t="s">
        <v>8219</v>
      </c>
      <c r="B676" s="4">
        <v>555</v>
      </c>
      <c r="D676" s="4" t="s">
        <v>8221</v>
      </c>
      <c r="E676" s="4">
        <v>3</v>
      </c>
    </row>
    <row r="677" spans="1:5" x14ac:dyDescent="0.25">
      <c r="A677" s="4" t="s">
        <v>8219</v>
      </c>
      <c r="B677" s="4">
        <v>116</v>
      </c>
      <c r="D677" s="4" t="s">
        <v>8221</v>
      </c>
      <c r="E677" s="4">
        <v>8</v>
      </c>
    </row>
    <row r="678" spans="1:5" x14ac:dyDescent="0.25">
      <c r="A678" s="4" t="s">
        <v>8219</v>
      </c>
      <c r="B678" s="4">
        <v>615</v>
      </c>
      <c r="D678" s="4" t="s">
        <v>8221</v>
      </c>
      <c r="E678" s="4">
        <v>0</v>
      </c>
    </row>
    <row r="679" spans="1:5" x14ac:dyDescent="0.25">
      <c r="A679" s="4" t="s">
        <v>8219</v>
      </c>
      <c r="B679" s="4">
        <v>236</v>
      </c>
      <c r="D679" s="4" t="s">
        <v>8221</v>
      </c>
      <c r="E679" s="4">
        <v>3</v>
      </c>
    </row>
    <row r="680" spans="1:5" x14ac:dyDescent="0.25">
      <c r="A680" s="4" t="s">
        <v>8219</v>
      </c>
      <c r="B680" s="4">
        <v>145</v>
      </c>
      <c r="D680" s="4" t="s">
        <v>8221</v>
      </c>
      <c r="E680" s="4">
        <v>3</v>
      </c>
    </row>
    <row r="681" spans="1:5" x14ac:dyDescent="0.25">
      <c r="A681" s="4" t="s">
        <v>8219</v>
      </c>
      <c r="B681" s="4">
        <v>167</v>
      </c>
      <c r="D681" s="4" t="s">
        <v>8221</v>
      </c>
      <c r="E681" s="4">
        <v>0</v>
      </c>
    </row>
    <row r="682" spans="1:5" x14ac:dyDescent="0.25">
      <c r="A682" s="4" t="s">
        <v>8219</v>
      </c>
      <c r="B682" s="4">
        <v>235</v>
      </c>
      <c r="D682" s="4" t="s">
        <v>8221</v>
      </c>
      <c r="E682" s="4">
        <v>19</v>
      </c>
    </row>
    <row r="683" spans="1:5" x14ac:dyDescent="0.25">
      <c r="A683" s="4" t="s">
        <v>8219</v>
      </c>
      <c r="B683" s="4">
        <v>452</v>
      </c>
      <c r="D683" s="4" t="s">
        <v>8221</v>
      </c>
      <c r="E683" s="4">
        <v>0</v>
      </c>
    </row>
    <row r="684" spans="1:5" x14ac:dyDescent="0.25">
      <c r="A684" s="4" t="s">
        <v>8219</v>
      </c>
      <c r="B684" s="4">
        <v>241</v>
      </c>
      <c r="D684" s="4" t="s">
        <v>8221</v>
      </c>
      <c r="E684" s="4">
        <v>2</v>
      </c>
    </row>
    <row r="685" spans="1:5" x14ac:dyDescent="0.25">
      <c r="A685" s="4" t="s">
        <v>8219</v>
      </c>
      <c r="B685" s="4">
        <v>28</v>
      </c>
      <c r="D685" s="4" t="s">
        <v>8221</v>
      </c>
      <c r="E685" s="4">
        <v>0</v>
      </c>
    </row>
    <row r="686" spans="1:5" x14ac:dyDescent="0.25">
      <c r="A686" s="4" t="s">
        <v>8219</v>
      </c>
      <c r="B686" s="4">
        <v>140</v>
      </c>
      <c r="D686" s="4" t="s">
        <v>8221</v>
      </c>
      <c r="E686" s="4">
        <v>0</v>
      </c>
    </row>
    <row r="687" spans="1:5" x14ac:dyDescent="0.25">
      <c r="A687" s="4" t="s">
        <v>8219</v>
      </c>
      <c r="B687" s="4">
        <v>280</v>
      </c>
      <c r="D687" s="4" t="s">
        <v>8221</v>
      </c>
      <c r="E687" s="4">
        <v>25</v>
      </c>
    </row>
    <row r="688" spans="1:5" x14ac:dyDescent="0.25">
      <c r="A688" s="4" t="s">
        <v>8219</v>
      </c>
      <c r="B688" s="4">
        <v>70</v>
      </c>
      <c r="D688" s="4" t="s">
        <v>8221</v>
      </c>
      <c r="E688" s="4">
        <v>8</v>
      </c>
    </row>
    <row r="689" spans="1:5" x14ac:dyDescent="0.25">
      <c r="A689" s="4" t="s">
        <v>8219</v>
      </c>
      <c r="B689" s="4">
        <v>160</v>
      </c>
      <c r="D689" s="4" t="s">
        <v>8221</v>
      </c>
      <c r="E689" s="4">
        <v>16</v>
      </c>
    </row>
    <row r="690" spans="1:5" x14ac:dyDescent="0.25">
      <c r="A690" s="4" t="s">
        <v>8219</v>
      </c>
      <c r="B690" s="4">
        <v>141</v>
      </c>
      <c r="D690" s="4" t="s">
        <v>8221</v>
      </c>
      <c r="E690" s="4">
        <v>3</v>
      </c>
    </row>
    <row r="691" spans="1:5" x14ac:dyDescent="0.25">
      <c r="A691" s="4" t="s">
        <v>8219</v>
      </c>
      <c r="B691" s="4">
        <v>874</v>
      </c>
      <c r="D691" s="4" t="s">
        <v>8221</v>
      </c>
      <c r="E691" s="4">
        <v>3</v>
      </c>
    </row>
    <row r="692" spans="1:5" x14ac:dyDescent="0.25">
      <c r="A692" s="4" t="s">
        <v>8219</v>
      </c>
      <c r="B692" s="4">
        <v>73</v>
      </c>
      <c r="D692" s="4" t="s">
        <v>8221</v>
      </c>
      <c r="E692" s="4">
        <v>2</v>
      </c>
    </row>
    <row r="693" spans="1:5" x14ac:dyDescent="0.25">
      <c r="A693" s="4" t="s">
        <v>8219</v>
      </c>
      <c r="B693" s="4">
        <v>294</v>
      </c>
      <c r="D693" s="4" t="s">
        <v>8221</v>
      </c>
      <c r="E693" s="4">
        <v>1</v>
      </c>
    </row>
    <row r="694" spans="1:5" x14ac:dyDescent="0.25">
      <c r="A694" s="4" t="s">
        <v>8219</v>
      </c>
      <c r="B694" s="4">
        <v>740</v>
      </c>
      <c r="D694" s="4" t="s">
        <v>8221</v>
      </c>
      <c r="E694" s="4">
        <v>0</v>
      </c>
    </row>
    <row r="695" spans="1:5" x14ac:dyDescent="0.25">
      <c r="A695" s="4" t="s">
        <v>8219</v>
      </c>
      <c r="B695" s="4">
        <v>369</v>
      </c>
      <c r="D695" s="4" t="s">
        <v>8221</v>
      </c>
      <c r="E695" s="4">
        <v>1</v>
      </c>
    </row>
    <row r="696" spans="1:5" x14ac:dyDescent="0.25">
      <c r="A696" s="4" t="s">
        <v>8219</v>
      </c>
      <c r="B696" s="4">
        <v>110</v>
      </c>
      <c r="D696" s="4" t="s">
        <v>8221</v>
      </c>
      <c r="E696" s="4">
        <v>19</v>
      </c>
    </row>
    <row r="697" spans="1:5" x14ac:dyDescent="0.25">
      <c r="A697" s="4" t="s">
        <v>8219</v>
      </c>
      <c r="B697" s="4">
        <v>455</v>
      </c>
      <c r="D697" s="4" t="s">
        <v>8221</v>
      </c>
      <c r="E697" s="4">
        <v>9</v>
      </c>
    </row>
    <row r="698" spans="1:5" x14ac:dyDescent="0.25">
      <c r="A698" s="4" t="s">
        <v>8219</v>
      </c>
      <c r="B698" s="4">
        <v>224</v>
      </c>
      <c r="D698" s="4" t="s">
        <v>8221</v>
      </c>
      <c r="E698" s="4">
        <v>1</v>
      </c>
    </row>
    <row r="699" spans="1:5" x14ac:dyDescent="0.25">
      <c r="A699" s="4" t="s">
        <v>8219</v>
      </c>
      <c r="B699" s="4">
        <v>46</v>
      </c>
      <c r="D699" s="4" t="s">
        <v>8221</v>
      </c>
      <c r="E699" s="4">
        <v>0</v>
      </c>
    </row>
    <row r="700" spans="1:5" x14ac:dyDescent="0.25">
      <c r="A700" s="4" t="s">
        <v>8219</v>
      </c>
      <c r="B700" s="4">
        <v>284</v>
      </c>
      <c r="D700" s="4" t="s">
        <v>8221</v>
      </c>
      <c r="E700" s="4">
        <v>1</v>
      </c>
    </row>
    <row r="701" spans="1:5" x14ac:dyDescent="0.25">
      <c r="A701" s="4" t="s">
        <v>8219</v>
      </c>
      <c r="B701" s="4">
        <v>98</v>
      </c>
      <c r="D701" s="4" t="s">
        <v>8221</v>
      </c>
      <c r="E701" s="4">
        <v>5</v>
      </c>
    </row>
    <row r="702" spans="1:5" x14ac:dyDescent="0.25">
      <c r="A702" s="4" t="s">
        <v>8219</v>
      </c>
      <c r="B702" s="4">
        <v>56</v>
      </c>
      <c r="D702" s="4" t="s">
        <v>8221</v>
      </c>
      <c r="E702" s="4">
        <v>85</v>
      </c>
    </row>
    <row r="703" spans="1:5" x14ac:dyDescent="0.25">
      <c r="A703" s="4" t="s">
        <v>8219</v>
      </c>
      <c r="B703" s="4">
        <v>32</v>
      </c>
      <c r="D703" s="4" t="s">
        <v>8221</v>
      </c>
      <c r="E703" s="4">
        <v>3</v>
      </c>
    </row>
    <row r="704" spans="1:5" x14ac:dyDescent="0.25">
      <c r="A704" s="4" t="s">
        <v>8219</v>
      </c>
      <c r="B704" s="4">
        <v>30</v>
      </c>
      <c r="D704" s="4" t="s">
        <v>8221</v>
      </c>
      <c r="E704" s="4">
        <v>4</v>
      </c>
    </row>
    <row r="705" spans="1:5" x14ac:dyDescent="0.25">
      <c r="A705" s="4" t="s">
        <v>8219</v>
      </c>
      <c r="B705" s="4">
        <v>70</v>
      </c>
      <c r="D705" s="4" t="s">
        <v>8221</v>
      </c>
      <c r="E705" s="4">
        <v>3</v>
      </c>
    </row>
    <row r="706" spans="1:5" x14ac:dyDescent="0.25">
      <c r="A706" s="4" t="s">
        <v>8219</v>
      </c>
      <c r="B706" s="4">
        <v>44</v>
      </c>
      <c r="D706" s="4" t="s">
        <v>8220</v>
      </c>
      <c r="E706" s="4">
        <v>18</v>
      </c>
    </row>
    <row r="707" spans="1:5" x14ac:dyDescent="0.25">
      <c r="A707" s="4" t="s">
        <v>8219</v>
      </c>
      <c r="B707" s="4">
        <v>92</v>
      </c>
      <c r="D707" s="4" t="s">
        <v>8220</v>
      </c>
      <c r="E707" s="4">
        <v>3</v>
      </c>
    </row>
    <row r="708" spans="1:5" x14ac:dyDescent="0.25">
      <c r="A708" s="4" t="s">
        <v>8219</v>
      </c>
      <c r="B708" s="4">
        <v>205</v>
      </c>
      <c r="D708" s="4" t="s">
        <v>8220</v>
      </c>
      <c r="E708" s="4">
        <v>40</v>
      </c>
    </row>
    <row r="709" spans="1:5" x14ac:dyDescent="0.25">
      <c r="A709" s="4" t="s">
        <v>8219</v>
      </c>
      <c r="B709" s="4">
        <v>23</v>
      </c>
      <c r="D709" s="4" t="s">
        <v>8220</v>
      </c>
      <c r="E709" s="4">
        <v>0</v>
      </c>
    </row>
    <row r="710" spans="1:5" x14ac:dyDescent="0.25">
      <c r="A710" s="4" t="s">
        <v>8219</v>
      </c>
      <c r="B710" s="4">
        <v>4</v>
      </c>
      <c r="D710" s="4" t="s">
        <v>8220</v>
      </c>
      <c r="E710" s="4">
        <v>24</v>
      </c>
    </row>
    <row r="711" spans="1:5" x14ac:dyDescent="0.25">
      <c r="A711" s="4" t="s">
        <v>8219</v>
      </c>
      <c r="B711" s="4">
        <v>112</v>
      </c>
      <c r="D711" s="4" t="s">
        <v>8220</v>
      </c>
      <c r="E711" s="4">
        <v>1</v>
      </c>
    </row>
    <row r="712" spans="1:5" x14ac:dyDescent="0.25">
      <c r="A712" s="4" t="s">
        <v>8219</v>
      </c>
      <c r="B712" s="4">
        <v>27</v>
      </c>
      <c r="D712" s="4" t="s">
        <v>8220</v>
      </c>
      <c r="E712" s="4">
        <v>0</v>
      </c>
    </row>
    <row r="713" spans="1:5" x14ac:dyDescent="0.25">
      <c r="A713" s="4" t="s">
        <v>8219</v>
      </c>
      <c r="B713" s="4">
        <v>11</v>
      </c>
      <c r="D713" s="4" t="s">
        <v>8220</v>
      </c>
      <c r="E713" s="4">
        <v>0</v>
      </c>
    </row>
    <row r="714" spans="1:5" x14ac:dyDescent="0.25">
      <c r="A714" s="4" t="s">
        <v>8219</v>
      </c>
      <c r="B714" s="4">
        <v>26</v>
      </c>
      <c r="D714" s="4" t="s">
        <v>8220</v>
      </c>
      <c r="E714" s="4">
        <v>1</v>
      </c>
    </row>
    <row r="715" spans="1:5" x14ac:dyDescent="0.25">
      <c r="A715" s="4" t="s">
        <v>8219</v>
      </c>
      <c r="B715" s="4">
        <v>77</v>
      </c>
      <c r="D715" s="4" t="s">
        <v>8220</v>
      </c>
      <c r="E715" s="4">
        <v>6</v>
      </c>
    </row>
    <row r="716" spans="1:5" x14ac:dyDescent="0.25">
      <c r="A716" s="4" t="s">
        <v>8219</v>
      </c>
      <c r="B716" s="4">
        <v>136</v>
      </c>
      <c r="D716" s="4" t="s">
        <v>8220</v>
      </c>
      <c r="E716" s="4">
        <v>0</v>
      </c>
    </row>
    <row r="717" spans="1:5" x14ac:dyDescent="0.25">
      <c r="A717" s="4" t="s">
        <v>8219</v>
      </c>
      <c r="B717" s="4">
        <v>157</v>
      </c>
      <c r="D717" s="4" t="s">
        <v>8220</v>
      </c>
      <c r="E717" s="4">
        <v>6</v>
      </c>
    </row>
    <row r="718" spans="1:5" x14ac:dyDescent="0.25">
      <c r="A718" s="4" t="s">
        <v>8219</v>
      </c>
      <c r="B718" s="4">
        <v>158</v>
      </c>
      <c r="D718" s="4" t="s">
        <v>8220</v>
      </c>
      <c r="E718" s="4">
        <v>0</v>
      </c>
    </row>
    <row r="719" spans="1:5" x14ac:dyDescent="0.25">
      <c r="A719" s="4" t="s">
        <v>8219</v>
      </c>
      <c r="B719" s="4">
        <v>27</v>
      </c>
      <c r="D719" s="4" t="s">
        <v>8220</v>
      </c>
      <c r="E719" s="4">
        <v>0</v>
      </c>
    </row>
    <row r="720" spans="1:5" x14ac:dyDescent="0.25">
      <c r="A720" s="4" t="s">
        <v>8219</v>
      </c>
      <c r="B720" s="4">
        <v>23</v>
      </c>
      <c r="D720" s="4" t="s">
        <v>8220</v>
      </c>
      <c r="E720" s="4">
        <v>3</v>
      </c>
    </row>
    <row r="721" spans="1:5" x14ac:dyDescent="0.25">
      <c r="A721" s="4" t="s">
        <v>8219</v>
      </c>
      <c r="B721" s="4">
        <v>17</v>
      </c>
      <c r="D721" s="4" t="s">
        <v>8220</v>
      </c>
      <c r="E721" s="4">
        <v>0</v>
      </c>
    </row>
    <row r="722" spans="1:5" x14ac:dyDescent="0.25">
      <c r="A722" s="4" t="s">
        <v>8219</v>
      </c>
      <c r="B722" s="4">
        <v>37</v>
      </c>
      <c r="D722" s="4" t="s">
        <v>8220</v>
      </c>
      <c r="E722" s="4">
        <v>8</v>
      </c>
    </row>
    <row r="723" spans="1:5" x14ac:dyDescent="0.25">
      <c r="A723" s="4" t="s">
        <v>8219</v>
      </c>
      <c r="B723" s="4">
        <v>65</v>
      </c>
      <c r="D723" s="4" t="s">
        <v>8220</v>
      </c>
      <c r="E723" s="4">
        <v>34</v>
      </c>
    </row>
    <row r="724" spans="1:5" x14ac:dyDescent="0.25">
      <c r="A724" s="4" t="s">
        <v>8219</v>
      </c>
      <c r="B724" s="4">
        <v>18</v>
      </c>
      <c r="D724" s="4" t="s">
        <v>8220</v>
      </c>
      <c r="E724" s="4">
        <v>1</v>
      </c>
    </row>
    <row r="725" spans="1:5" x14ac:dyDescent="0.25">
      <c r="A725" s="4" t="s">
        <v>8219</v>
      </c>
      <c r="B725" s="4">
        <v>25</v>
      </c>
      <c r="D725" s="4" t="s">
        <v>8220</v>
      </c>
      <c r="E725" s="4">
        <v>38</v>
      </c>
    </row>
    <row r="726" spans="1:5" x14ac:dyDescent="0.25">
      <c r="A726" s="4" t="s">
        <v>8219</v>
      </c>
      <c r="B726" s="4">
        <v>104</v>
      </c>
      <c r="D726" s="4" t="s">
        <v>8220</v>
      </c>
      <c r="E726" s="4">
        <v>104</v>
      </c>
    </row>
    <row r="727" spans="1:5" x14ac:dyDescent="0.25">
      <c r="A727" s="4" t="s">
        <v>8219</v>
      </c>
      <c r="B727" s="4">
        <v>108</v>
      </c>
      <c r="D727" s="4" t="s">
        <v>8220</v>
      </c>
      <c r="E727" s="4">
        <v>86</v>
      </c>
    </row>
    <row r="728" spans="1:5" x14ac:dyDescent="0.25">
      <c r="A728" s="4" t="s">
        <v>8219</v>
      </c>
      <c r="B728" s="4">
        <v>38</v>
      </c>
      <c r="D728" s="4" t="s">
        <v>8220</v>
      </c>
      <c r="E728" s="4">
        <v>356</v>
      </c>
    </row>
    <row r="729" spans="1:5" x14ac:dyDescent="0.25">
      <c r="A729" s="4" t="s">
        <v>8219</v>
      </c>
      <c r="B729" s="4">
        <v>88</v>
      </c>
      <c r="D729" s="4" t="s">
        <v>8220</v>
      </c>
      <c r="E729" s="4">
        <v>45</v>
      </c>
    </row>
    <row r="730" spans="1:5" x14ac:dyDescent="0.25">
      <c r="A730" s="4" t="s">
        <v>8219</v>
      </c>
      <c r="B730" s="4">
        <v>82</v>
      </c>
      <c r="D730" s="4" t="s">
        <v>8220</v>
      </c>
      <c r="E730" s="4">
        <v>38</v>
      </c>
    </row>
    <row r="731" spans="1:5" x14ac:dyDescent="0.25">
      <c r="A731" s="4" t="s">
        <v>8219</v>
      </c>
      <c r="B731" s="4">
        <v>126</v>
      </c>
      <c r="D731" s="4" t="s">
        <v>8220</v>
      </c>
      <c r="E731" s="4">
        <v>35</v>
      </c>
    </row>
    <row r="732" spans="1:5" x14ac:dyDescent="0.25">
      <c r="A732" s="4" t="s">
        <v>8219</v>
      </c>
      <c r="B732" s="4">
        <v>133</v>
      </c>
      <c r="D732" s="4" t="s">
        <v>8220</v>
      </c>
      <c r="E732" s="4">
        <v>24</v>
      </c>
    </row>
    <row r="733" spans="1:5" x14ac:dyDescent="0.25">
      <c r="A733" s="4" t="s">
        <v>8219</v>
      </c>
      <c r="B733" s="4">
        <v>47</v>
      </c>
      <c r="D733" s="4" t="s">
        <v>8220</v>
      </c>
      <c r="E733" s="4">
        <v>100</v>
      </c>
    </row>
    <row r="734" spans="1:5" x14ac:dyDescent="0.25">
      <c r="A734" s="4" t="s">
        <v>8219</v>
      </c>
      <c r="B734" s="4">
        <v>58</v>
      </c>
      <c r="D734" s="4" t="s">
        <v>8220</v>
      </c>
      <c r="E734" s="4">
        <v>1</v>
      </c>
    </row>
    <row r="735" spans="1:5" x14ac:dyDescent="0.25">
      <c r="A735" s="4" t="s">
        <v>8219</v>
      </c>
      <c r="B735" s="4">
        <v>32</v>
      </c>
      <c r="D735" s="4" t="s">
        <v>8220</v>
      </c>
      <c r="E735" s="4">
        <v>122</v>
      </c>
    </row>
    <row r="736" spans="1:5" x14ac:dyDescent="0.25">
      <c r="A736" s="4" t="s">
        <v>8219</v>
      </c>
      <c r="B736" s="4">
        <v>37</v>
      </c>
      <c r="D736" s="4" t="s">
        <v>8220</v>
      </c>
      <c r="E736" s="4">
        <v>11</v>
      </c>
    </row>
    <row r="737" spans="1:5" x14ac:dyDescent="0.25">
      <c r="A737" s="4" t="s">
        <v>8219</v>
      </c>
      <c r="B737" s="4">
        <v>87</v>
      </c>
      <c r="D737" s="4" t="s">
        <v>8220</v>
      </c>
      <c r="E737" s="4">
        <v>248</v>
      </c>
    </row>
    <row r="738" spans="1:5" x14ac:dyDescent="0.25">
      <c r="A738" s="4" t="s">
        <v>8219</v>
      </c>
      <c r="B738" s="4">
        <v>15</v>
      </c>
      <c r="D738" s="4" t="s">
        <v>8220</v>
      </c>
      <c r="E738" s="4">
        <v>1</v>
      </c>
    </row>
    <row r="739" spans="1:5" x14ac:dyDescent="0.25">
      <c r="A739" s="4" t="s">
        <v>8219</v>
      </c>
      <c r="B739" s="4">
        <v>27</v>
      </c>
      <c r="D739" s="4" t="s">
        <v>8220</v>
      </c>
      <c r="E739" s="4">
        <v>19</v>
      </c>
    </row>
    <row r="740" spans="1:5" x14ac:dyDescent="0.25">
      <c r="A740" s="4" t="s">
        <v>8219</v>
      </c>
      <c r="B740" s="4">
        <v>19</v>
      </c>
      <c r="D740" s="4" t="s">
        <v>8220</v>
      </c>
      <c r="E740" s="4">
        <v>135</v>
      </c>
    </row>
    <row r="741" spans="1:5" x14ac:dyDescent="0.25">
      <c r="A741" s="4" t="s">
        <v>8219</v>
      </c>
      <c r="B741" s="4">
        <v>17</v>
      </c>
      <c r="D741" s="4" t="s">
        <v>8220</v>
      </c>
      <c r="E741" s="4">
        <v>9</v>
      </c>
    </row>
    <row r="742" spans="1:5" x14ac:dyDescent="0.25">
      <c r="A742" s="4" t="s">
        <v>8219</v>
      </c>
      <c r="B742" s="4">
        <v>26</v>
      </c>
      <c r="D742" s="4" t="s">
        <v>8220</v>
      </c>
      <c r="E742" s="4">
        <v>3</v>
      </c>
    </row>
    <row r="743" spans="1:5" x14ac:dyDescent="0.25">
      <c r="A743" s="4" t="s">
        <v>8219</v>
      </c>
      <c r="B743" s="4">
        <v>28</v>
      </c>
      <c r="D743" s="4" t="s">
        <v>8220</v>
      </c>
      <c r="E743" s="4">
        <v>7</v>
      </c>
    </row>
    <row r="744" spans="1:5" x14ac:dyDescent="0.25">
      <c r="A744" s="4" t="s">
        <v>8219</v>
      </c>
      <c r="B744" s="4">
        <v>37</v>
      </c>
      <c r="D744" s="4" t="s">
        <v>8220</v>
      </c>
      <c r="E744" s="4">
        <v>4</v>
      </c>
    </row>
    <row r="745" spans="1:5" x14ac:dyDescent="0.25">
      <c r="A745" s="4" t="s">
        <v>8219</v>
      </c>
      <c r="B745" s="4">
        <v>128</v>
      </c>
      <c r="D745" s="4" t="s">
        <v>8220</v>
      </c>
      <c r="E745" s="4">
        <v>44</v>
      </c>
    </row>
    <row r="746" spans="1:5" x14ac:dyDescent="0.25">
      <c r="A746" s="4" t="s">
        <v>8219</v>
      </c>
      <c r="B746" s="4">
        <v>10</v>
      </c>
      <c r="D746" s="4" t="s">
        <v>8220</v>
      </c>
      <c r="E746" s="4">
        <v>90</v>
      </c>
    </row>
    <row r="747" spans="1:5" x14ac:dyDescent="0.25">
      <c r="A747" s="4" t="s">
        <v>8219</v>
      </c>
      <c r="B747" s="4">
        <v>83</v>
      </c>
      <c r="D747" s="4" t="s">
        <v>8220</v>
      </c>
      <c r="E747" s="4">
        <v>8</v>
      </c>
    </row>
    <row r="748" spans="1:5" x14ac:dyDescent="0.25">
      <c r="A748" s="4" t="s">
        <v>8219</v>
      </c>
      <c r="B748" s="4">
        <v>46</v>
      </c>
      <c r="D748" s="4" t="s">
        <v>8220</v>
      </c>
      <c r="E748" s="4">
        <v>11</v>
      </c>
    </row>
    <row r="749" spans="1:5" x14ac:dyDescent="0.25">
      <c r="A749" s="4" t="s">
        <v>8219</v>
      </c>
      <c r="B749" s="4">
        <v>90</v>
      </c>
      <c r="D749" s="4" t="s">
        <v>8220</v>
      </c>
      <c r="E749" s="4">
        <v>41</v>
      </c>
    </row>
    <row r="750" spans="1:5" x14ac:dyDescent="0.25">
      <c r="A750" s="4" t="s">
        <v>8219</v>
      </c>
      <c r="B750" s="4">
        <v>81</v>
      </c>
      <c r="D750" s="4" t="s">
        <v>8220</v>
      </c>
      <c r="E750" s="4">
        <v>15</v>
      </c>
    </row>
    <row r="751" spans="1:5" x14ac:dyDescent="0.25">
      <c r="A751" s="4" t="s">
        <v>8219</v>
      </c>
      <c r="B751" s="4">
        <v>32</v>
      </c>
      <c r="D751" s="4" t="s">
        <v>8220</v>
      </c>
      <c r="E751" s="4">
        <v>9</v>
      </c>
    </row>
    <row r="752" spans="1:5" x14ac:dyDescent="0.25">
      <c r="A752" s="4" t="s">
        <v>8219</v>
      </c>
      <c r="B752" s="4">
        <v>20</v>
      </c>
      <c r="D752" s="4" t="s">
        <v>8220</v>
      </c>
      <c r="E752" s="4">
        <v>50</v>
      </c>
    </row>
    <row r="753" spans="1:5" x14ac:dyDescent="0.25">
      <c r="A753" s="4" t="s">
        <v>8219</v>
      </c>
      <c r="B753" s="4">
        <v>70</v>
      </c>
      <c r="D753" s="4" t="s">
        <v>8220</v>
      </c>
      <c r="E753" s="4">
        <v>34</v>
      </c>
    </row>
    <row r="754" spans="1:5" x14ac:dyDescent="0.25">
      <c r="A754" s="4" t="s">
        <v>8219</v>
      </c>
      <c r="B754" s="4">
        <v>168</v>
      </c>
      <c r="D754" s="4" t="s">
        <v>8220</v>
      </c>
      <c r="E754" s="4">
        <v>0</v>
      </c>
    </row>
    <row r="755" spans="1:5" x14ac:dyDescent="0.25">
      <c r="A755" s="4" t="s">
        <v>8219</v>
      </c>
      <c r="B755" s="4">
        <v>34</v>
      </c>
      <c r="D755" s="4" t="s">
        <v>8220</v>
      </c>
      <c r="E755" s="4">
        <v>0</v>
      </c>
    </row>
    <row r="756" spans="1:5" x14ac:dyDescent="0.25">
      <c r="A756" s="4" t="s">
        <v>8219</v>
      </c>
      <c r="B756" s="4">
        <v>48</v>
      </c>
      <c r="D756" s="4" t="s">
        <v>8220</v>
      </c>
      <c r="E756" s="4">
        <v>276</v>
      </c>
    </row>
    <row r="757" spans="1:5" x14ac:dyDescent="0.25">
      <c r="A757" s="4" t="s">
        <v>8219</v>
      </c>
      <c r="B757" s="4">
        <v>48</v>
      </c>
      <c r="D757" s="4" t="s">
        <v>8220</v>
      </c>
      <c r="E757" s="4">
        <v>16</v>
      </c>
    </row>
    <row r="758" spans="1:5" x14ac:dyDescent="0.25">
      <c r="A758" s="4" t="s">
        <v>8219</v>
      </c>
      <c r="B758" s="4">
        <v>221</v>
      </c>
      <c r="D758" s="4" t="s">
        <v>8220</v>
      </c>
      <c r="E758" s="4">
        <v>224</v>
      </c>
    </row>
    <row r="759" spans="1:5" x14ac:dyDescent="0.25">
      <c r="A759" s="4" t="s">
        <v>8219</v>
      </c>
      <c r="B759" s="4">
        <v>107</v>
      </c>
      <c r="D759" s="4" t="s">
        <v>8220</v>
      </c>
      <c r="E759" s="4">
        <v>140</v>
      </c>
    </row>
    <row r="760" spans="1:5" x14ac:dyDescent="0.25">
      <c r="A760" s="4" t="s">
        <v>8219</v>
      </c>
      <c r="B760" s="4">
        <v>45</v>
      </c>
      <c r="D760" s="4" t="s">
        <v>8220</v>
      </c>
      <c r="E760" s="4">
        <v>15</v>
      </c>
    </row>
    <row r="761" spans="1:5" x14ac:dyDescent="0.25">
      <c r="A761" s="4" t="s">
        <v>8219</v>
      </c>
      <c r="B761" s="4">
        <v>36</v>
      </c>
      <c r="D761" s="4" t="s">
        <v>8220</v>
      </c>
      <c r="E761" s="4">
        <v>37</v>
      </c>
    </row>
    <row r="762" spans="1:5" x14ac:dyDescent="0.25">
      <c r="A762" s="4" t="s">
        <v>8219</v>
      </c>
      <c r="B762" s="4">
        <v>101</v>
      </c>
      <c r="D762" s="4" t="s">
        <v>8220</v>
      </c>
      <c r="E762" s="4">
        <v>0</v>
      </c>
    </row>
    <row r="763" spans="1:5" x14ac:dyDescent="0.25">
      <c r="A763" s="4" t="s">
        <v>8219</v>
      </c>
      <c r="B763" s="4">
        <v>62</v>
      </c>
      <c r="D763" s="4" t="s">
        <v>8220</v>
      </c>
      <c r="E763" s="4">
        <v>46</v>
      </c>
    </row>
    <row r="764" spans="1:5" x14ac:dyDescent="0.25">
      <c r="A764" s="4" t="s">
        <v>8219</v>
      </c>
      <c r="B764" s="4">
        <v>32</v>
      </c>
      <c r="D764" s="4" t="s">
        <v>8220</v>
      </c>
      <c r="E764" s="4">
        <v>1</v>
      </c>
    </row>
    <row r="765" spans="1:5" x14ac:dyDescent="0.25">
      <c r="A765" s="4" t="s">
        <v>8219</v>
      </c>
      <c r="B765" s="4">
        <v>89</v>
      </c>
      <c r="D765" s="4" t="s">
        <v>8220</v>
      </c>
      <c r="E765" s="4">
        <v>323</v>
      </c>
    </row>
    <row r="766" spans="1:5" x14ac:dyDescent="0.25">
      <c r="A766" s="4" t="s">
        <v>8219</v>
      </c>
      <c r="B766" s="4">
        <v>93</v>
      </c>
      <c r="D766" s="4" t="s">
        <v>8221</v>
      </c>
      <c r="E766" s="4">
        <v>5</v>
      </c>
    </row>
    <row r="767" spans="1:5" x14ac:dyDescent="0.25">
      <c r="A767" s="4" t="s">
        <v>8219</v>
      </c>
      <c r="B767" s="4">
        <v>98</v>
      </c>
      <c r="D767" s="4" t="s">
        <v>8221</v>
      </c>
      <c r="E767" s="4">
        <v>17</v>
      </c>
    </row>
    <row r="768" spans="1:5" x14ac:dyDescent="0.25">
      <c r="A768" s="4" t="s">
        <v>8219</v>
      </c>
      <c r="B768" s="4">
        <v>82</v>
      </c>
      <c r="D768" s="4" t="s">
        <v>8221</v>
      </c>
      <c r="E768" s="4">
        <v>3</v>
      </c>
    </row>
    <row r="769" spans="1:5" x14ac:dyDescent="0.25">
      <c r="A769" s="4" t="s">
        <v>8219</v>
      </c>
      <c r="B769" s="4">
        <v>116</v>
      </c>
      <c r="D769" s="4" t="s">
        <v>8221</v>
      </c>
      <c r="E769" s="4">
        <v>2</v>
      </c>
    </row>
    <row r="770" spans="1:5" x14ac:dyDescent="0.25">
      <c r="A770" s="4" t="s">
        <v>8219</v>
      </c>
      <c r="B770" s="4">
        <v>52</v>
      </c>
      <c r="D770" s="4" t="s">
        <v>8221</v>
      </c>
      <c r="E770" s="4">
        <v>6</v>
      </c>
    </row>
    <row r="771" spans="1:5" x14ac:dyDescent="0.25">
      <c r="A771" s="4" t="s">
        <v>8219</v>
      </c>
      <c r="B771" s="4">
        <v>23</v>
      </c>
      <c r="D771" s="4" t="s">
        <v>8221</v>
      </c>
      <c r="E771" s="4">
        <v>0</v>
      </c>
    </row>
    <row r="772" spans="1:5" x14ac:dyDescent="0.25">
      <c r="A772" s="4" t="s">
        <v>8219</v>
      </c>
      <c r="B772" s="4">
        <v>77</v>
      </c>
      <c r="D772" s="4" t="s">
        <v>8221</v>
      </c>
      <c r="E772" s="4">
        <v>1</v>
      </c>
    </row>
    <row r="773" spans="1:5" x14ac:dyDescent="0.25">
      <c r="A773" s="4" t="s">
        <v>8219</v>
      </c>
      <c r="B773" s="4">
        <v>49</v>
      </c>
      <c r="D773" s="4" t="s">
        <v>8221</v>
      </c>
      <c r="E773" s="4">
        <v>3</v>
      </c>
    </row>
    <row r="774" spans="1:5" x14ac:dyDescent="0.25">
      <c r="A774" s="4" t="s">
        <v>8219</v>
      </c>
      <c r="B774" s="4">
        <v>59</v>
      </c>
      <c r="D774" s="4" t="s">
        <v>8221</v>
      </c>
      <c r="E774" s="4">
        <v>13</v>
      </c>
    </row>
    <row r="775" spans="1:5" x14ac:dyDescent="0.25">
      <c r="A775" s="4" t="s">
        <v>8219</v>
      </c>
      <c r="B775" s="4">
        <v>113</v>
      </c>
      <c r="D775" s="4" t="s">
        <v>8221</v>
      </c>
      <c r="E775" s="4">
        <v>1</v>
      </c>
    </row>
    <row r="776" spans="1:5" x14ac:dyDescent="0.25">
      <c r="A776" s="4" t="s">
        <v>8219</v>
      </c>
      <c r="B776" s="4">
        <v>34</v>
      </c>
      <c r="D776" s="4" t="s">
        <v>8221</v>
      </c>
      <c r="E776" s="4">
        <v>1</v>
      </c>
    </row>
    <row r="777" spans="1:5" x14ac:dyDescent="0.25">
      <c r="A777" s="4" t="s">
        <v>8219</v>
      </c>
      <c r="B777" s="4">
        <v>42</v>
      </c>
      <c r="D777" s="4" t="s">
        <v>8221</v>
      </c>
      <c r="E777" s="4">
        <v>9</v>
      </c>
    </row>
    <row r="778" spans="1:5" x14ac:dyDescent="0.25">
      <c r="A778" s="4" t="s">
        <v>8219</v>
      </c>
      <c r="B778" s="4">
        <v>42</v>
      </c>
      <c r="D778" s="4" t="s">
        <v>8221</v>
      </c>
      <c r="E778" s="4">
        <v>0</v>
      </c>
    </row>
    <row r="779" spans="1:5" x14ac:dyDescent="0.25">
      <c r="A779" s="4" t="s">
        <v>8219</v>
      </c>
      <c r="B779" s="4">
        <v>49</v>
      </c>
      <c r="D779" s="4" t="s">
        <v>8221</v>
      </c>
      <c r="E779" s="4">
        <v>2</v>
      </c>
    </row>
    <row r="780" spans="1:5" x14ac:dyDescent="0.25">
      <c r="A780" s="4" t="s">
        <v>8219</v>
      </c>
      <c r="B780" s="4">
        <v>56</v>
      </c>
      <c r="D780" s="4" t="s">
        <v>8221</v>
      </c>
      <c r="E780" s="4">
        <v>1</v>
      </c>
    </row>
    <row r="781" spans="1:5" x14ac:dyDescent="0.25">
      <c r="A781" s="4" t="s">
        <v>8219</v>
      </c>
      <c r="B781" s="4">
        <v>25</v>
      </c>
      <c r="D781" s="4" t="s">
        <v>8221</v>
      </c>
      <c r="E781" s="4">
        <v>10</v>
      </c>
    </row>
    <row r="782" spans="1:5" x14ac:dyDescent="0.25">
      <c r="A782" s="4" t="s">
        <v>8219</v>
      </c>
      <c r="B782" s="4">
        <v>52</v>
      </c>
      <c r="D782" s="4" t="s">
        <v>8221</v>
      </c>
      <c r="E782" s="4">
        <v>3</v>
      </c>
    </row>
    <row r="783" spans="1:5" x14ac:dyDescent="0.25">
      <c r="A783" s="4" t="s">
        <v>8219</v>
      </c>
      <c r="B783" s="4">
        <v>34</v>
      </c>
      <c r="D783" s="4" t="s">
        <v>8221</v>
      </c>
      <c r="E783" s="4">
        <v>2</v>
      </c>
    </row>
    <row r="784" spans="1:5" x14ac:dyDescent="0.25">
      <c r="A784" s="4" t="s">
        <v>8219</v>
      </c>
      <c r="B784" s="4">
        <v>67</v>
      </c>
      <c r="D784" s="4" t="s">
        <v>8221</v>
      </c>
      <c r="E784" s="4">
        <v>2</v>
      </c>
    </row>
    <row r="785" spans="1:5" x14ac:dyDescent="0.25">
      <c r="A785" s="4" t="s">
        <v>8219</v>
      </c>
      <c r="B785" s="4">
        <v>70</v>
      </c>
      <c r="D785" s="4" t="s">
        <v>8221</v>
      </c>
      <c r="E785" s="4">
        <v>1</v>
      </c>
    </row>
    <row r="786" spans="1:5" x14ac:dyDescent="0.25">
      <c r="A786" s="4" t="s">
        <v>8219</v>
      </c>
      <c r="B786" s="4">
        <v>89</v>
      </c>
      <c r="D786" s="4" t="s">
        <v>8221</v>
      </c>
      <c r="E786" s="4">
        <v>14</v>
      </c>
    </row>
    <row r="787" spans="1:5" x14ac:dyDescent="0.25">
      <c r="A787" s="4" t="s">
        <v>8219</v>
      </c>
      <c r="B787" s="4">
        <v>107</v>
      </c>
      <c r="D787" s="4" t="s">
        <v>8221</v>
      </c>
      <c r="E787" s="4">
        <v>0</v>
      </c>
    </row>
    <row r="788" spans="1:5" x14ac:dyDescent="0.25">
      <c r="A788" s="4" t="s">
        <v>8219</v>
      </c>
      <c r="B788" s="4">
        <v>159</v>
      </c>
      <c r="D788" s="4" t="s">
        <v>8221</v>
      </c>
      <c r="E788" s="4">
        <v>0</v>
      </c>
    </row>
    <row r="789" spans="1:5" x14ac:dyDescent="0.25">
      <c r="A789" s="4" t="s">
        <v>8219</v>
      </c>
      <c r="B789" s="4">
        <v>181</v>
      </c>
      <c r="D789" s="4" t="s">
        <v>8221</v>
      </c>
      <c r="E789" s="4">
        <v>4</v>
      </c>
    </row>
    <row r="790" spans="1:5" x14ac:dyDescent="0.25">
      <c r="A790" s="4" t="s">
        <v>8219</v>
      </c>
      <c r="B790" s="4">
        <v>131</v>
      </c>
      <c r="D790" s="4" t="s">
        <v>8221</v>
      </c>
      <c r="E790" s="4">
        <v>3</v>
      </c>
    </row>
    <row r="791" spans="1:5" x14ac:dyDescent="0.25">
      <c r="A791" s="4" t="s">
        <v>8219</v>
      </c>
      <c r="B791" s="4">
        <v>125</v>
      </c>
      <c r="D791" s="4" t="s">
        <v>8221</v>
      </c>
      <c r="E791" s="4">
        <v>0</v>
      </c>
    </row>
    <row r="792" spans="1:5" x14ac:dyDescent="0.25">
      <c r="A792" s="4" t="s">
        <v>8219</v>
      </c>
      <c r="B792" s="4">
        <v>61</v>
      </c>
      <c r="D792" s="4" t="s">
        <v>8221</v>
      </c>
      <c r="E792" s="4">
        <v>5</v>
      </c>
    </row>
    <row r="793" spans="1:5" x14ac:dyDescent="0.25">
      <c r="A793" s="4" t="s">
        <v>8219</v>
      </c>
      <c r="B793" s="4">
        <v>90</v>
      </c>
      <c r="D793" s="4" t="s">
        <v>8221</v>
      </c>
      <c r="E793" s="4">
        <v>47</v>
      </c>
    </row>
    <row r="794" spans="1:5" x14ac:dyDescent="0.25">
      <c r="A794" s="4" t="s">
        <v>8219</v>
      </c>
      <c r="B794" s="4">
        <v>35</v>
      </c>
      <c r="D794" s="4" t="s">
        <v>8221</v>
      </c>
      <c r="E794" s="4">
        <v>0</v>
      </c>
    </row>
    <row r="795" spans="1:5" x14ac:dyDescent="0.25">
      <c r="A795" s="4" t="s">
        <v>8219</v>
      </c>
      <c r="B795" s="4">
        <v>90</v>
      </c>
      <c r="D795" s="4" t="s">
        <v>8221</v>
      </c>
      <c r="E795" s="4">
        <v>10</v>
      </c>
    </row>
    <row r="796" spans="1:5" x14ac:dyDescent="0.25">
      <c r="A796" s="4" t="s">
        <v>8219</v>
      </c>
      <c r="B796" s="4">
        <v>4</v>
      </c>
      <c r="D796" s="4" t="s">
        <v>8221</v>
      </c>
      <c r="E796" s="4">
        <v>11</v>
      </c>
    </row>
    <row r="797" spans="1:5" x14ac:dyDescent="0.25">
      <c r="A797" s="4" t="s">
        <v>8219</v>
      </c>
      <c r="B797" s="4">
        <v>120</v>
      </c>
      <c r="D797" s="4" t="s">
        <v>8221</v>
      </c>
      <c r="E797" s="4">
        <v>2</v>
      </c>
    </row>
    <row r="798" spans="1:5" x14ac:dyDescent="0.25">
      <c r="A798" s="4" t="s">
        <v>8219</v>
      </c>
      <c r="B798" s="4">
        <v>14</v>
      </c>
      <c r="D798" s="4" t="s">
        <v>8221</v>
      </c>
      <c r="E798" s="4">
        <v>2</v>
      </c>
    </row>
    <row r="799" spans="1:5" x14ac:dyDescent="0.25">
      <c r="A799" s="4" t="s">
        <v>8219</v>
      </c>
      <c r="B799" s="4">
        <v>27</v>
      </c>
      <c r="D799" s="4" t="s">
        <v>8221</v>
      </c>
      <c r="E799" s="4">
        <v>22</v>
      </c>
    </row>
    <row r="800" spans="1:5" x14ac:dyDescent="0.25">
      <c r="A800" s="4" t="s">
        <v>8219</v>
      </c>
      <c r="B800" s="4">
        <v>49</v>
      </c>
      <c r="D800" s="4" t="s">
        <v>8221</v>
      </c>
      <c r="E800" s="4">
        <v>8</v>
      </c>
    </row>
    <row r="801" spans="1:5" x14ac:dyDescent="0.25">
      <c r="A801" s="4" t="s">
        <v>8219</v>
      </c>
      <c r="B801" s="4">
        <v>102</v>
      </c>
      <c r="D801" s="4" t="s">
        <v>8221</v>
      </c>
      <c r="E801" s="4">
        <v>6</v>
      </c>
    </row>
    <row r="802" spans="1:5" x14ac:dyDescent="0.25">
      <c r="A802" s="4" t="s">
        <v>8219</v>
      </c>
      <c r="B802" s="4">
        <v>3</v>
      </c>
      <c r="D802" s="4" t="s">
        <v>8221</v>
      </c>
      <c r="E802" s="4">
        <v>1</v>
      </c>
    </row>
    <row r="803" spans="1:5" x14ac:dyDescent="0.25">
      <c r="A803" s="4" t="s">
        <v>8219</v>
      </c>
      <c r="B803" s="4">
        <v>25</v>
      </c>
      <c r="D803" s="4" t="s">
        <v>8221</v>
      </c>
      <c r="E803" s="4">
        <v>3</v>
      </c>
    </row>
    <row r="804" spans="1:5" x14ac:dyDescent="0.25">
      <c r="A804" s="4" t="s">
        <v>8219</v>
      </c>
      <c r="B804" s="4">
        <v>118</v>
      </c>
      <c r="D804" s="4" t="s">
        <v>8221</v>
      </c>
      <c r="E804" s="4">
        <v>0</v>
      </c>
    </row>
    <row r="805" spans="1:5" x14ac:dyDescent="0.25">
      <c r="A805" s="4" t="s">
        <v>8219</v>
      </c>
      <c r="B805" s="4">
        <v>57</v>
      </c>
      <c r="D805" s="4" t="s">
        <v>8221</v>
      </c>
      <c r="E805" s="4">
        <v>0</v>
      </c>
    </row>
    <row r="806" spans="1:5" x14ac:dyDescent="0.25">
      <c r="A806" s="4" t="s">
        <v>8219</v>
      </c>
      <c r="B806" s="4">
        <v>11</v>
      </c>
      <c r="D806" s="4" t="s">
        <v>8221</v>
      </c>
      <c r="E806" s="4">
        <v>0</v>
      </c>
    </row>
    <row r="807" spans="1:5" x14ac:dyDescent="0.25">
      <c r="A807" s="4" t="s">
        <v>8219</v>
      </c>
      <c r="B807" s="4">
        <v>33</v>
      </c>
      <c r="D807" s="4" t="s">
        <v>8221</v>
      </c>
      <c r="E807" s="4">
        <v>0</v>
      </c>
    </row>
    <row r="808" spans="1:5" x14ac:dyDescent="0.25">
      <c r="A808" s="4" t="s">
        <v>8219</v>
      </c>
      <c r="B808" s="4">
        <v>40</v>
      </c>
      <c r="D808" s="4" t="s">
        <v>8221</v>
      </c>
      <c r="E808" s="4">
        <v>0</v>
      </c>
    </row>
    <row r="809" spans="1:5" x14ac:dyDescent="0.25">
      <c r="A809" s="4" t="s">
        <v>8219</v>
      </c>
      <c r="B809" s="4">
        <v>50</v>
      </c>
      <c r="D809" s="4" t="s">
        <v>8221</v>
      </c>
      <c r="E809" s="4">
        <v>3</v>
      </c>
    </row>
    <row r="810" spans="1:5" x14ac:dyDescent="0.25">
      <c r="A810" s="4" t="s">
        <v>8219</v>
      </c>
      <c r="B810" s="4">
        <v>38</v>
      </c>
      <c r="D810" s="4" t="s">
        <v>8221</v>
      </c>
      <c r="E810" s="4">
        <v>0</v>
      </c>
    </row>
    <row r="811" spans="1:5" x14ac:dyDescent="0.25">
      <c r="A811" s="4" t="s">
        <v>8219</v>
      </c>
      <c r="B811" s="4">
        <v>96</v>
      </c>
      <c r="D811" s="4" t="s">
        <v>8221</v>
      </c>
      <c r="E811" s="4">
        <v>0</v>
      </c>
    </row>
    <row r="812" spans="1:5" x14ac:dyDescent="0.25">
      <c r="A812" s="4" t="s">
        <v>8219</v>
      </c>
      <c r="B812" s="4">
        <v>48</v>
      </c>
      <c r="D812" s="4" t="s">
        <v>8221</v>
      </c>
      <c r="E812" s="4">
        <v>1</v>
      </c>
    </row>
    <row r="813" spans="1:5" x14ac:dyDescent="0.25">
      <c r="A813" s="4" t="s">
        <v>8219</v>
      </c>
      <c r="B813" s="4">
        <v>33</v>
      </c>
      <c r="D813" s="4" t="s">
        <v>8220</v>
      </c>
      <c r="E813" s="4">
        <v>2</v>
      </c>
    </row>
    <row r="814" spans="1:5" x14ac:dyDescent="0.25">
      <c r="A814" s="4" t="s">
        <v>8219</v>
      </c>
      <c r="B814" s="4">
        <v>226</v>
      </c>
      <c r="D814" s="4" t="s">
        <v>8220</v>
      </c>
      <c r="E814" s="4">
        <v>0</v>
      </c>
    </row>
    <row r="815" spans="1:5" x14ac:dyDescent="0.25">
      <c r="A815" s="4" t="s">
        <v>8219</v>
      </c>
      <c r="B815" s="4">
        <v>14</v>
      </c>
      <c r="D815" s="4" t="s">
        <v>8220</v>
      </c>
      <c r="E815" s="4">
        <v>0</v>
      </c>
    </row>
    <row r="816" spans="1:5" x14ac:dyDescent="0.25">
      <c r="A816" s="4" t="s">
        <v>8219</v>
      </c>
      <c r="B816" s="4">
        <v>20</v>
      </c>
      <c r="D816" s="4" t="s">
        <v>8220</v>
      </c>
      <c r="E816" s="4">
        <v>1</v>
      </c>
    </row>
    <row r="817" spans="1:5" x14ac:dyDescent="0.25">
      <c r="A817" s="4" t="s">
        <v>8219</v>
      </c>
      <c r="B817" s="4">
        <v>25</v>
      </c>
      <c r="D817" s="4" t="s">
        <v>8220</v>
      </c>
      <c r="E817" s="4">
        <v>7</v>
      </c>
    </row>
    <row r="818" spans="1:5" x14ac:dyDescent="0.25">
      <c r="A818" s="4" t="s">
        <v>8219</v>
      </c>
      <c r="B818" s="4">
        <v>90</v>
      </c>
      <c r="D818" s="4" t="s">
        <v>8220</v>
      </c>
      <c r="E818" s="4">
        <v>3</v>
      </c>
    </row>
    <row r="819" spans="1:5" x14ac:dyDescent="0.25">
      <c r="A819" s="4" t="s">
        <v>8219</v>
      </c>
      <c r="B819" s="4">
        <v>11</v>
      </c>
      <c r="D819" s="4" t="s">
        <v>8220</v>
      </c>
      <c r="E819" s="4">
        <v>0</v>
      </c>
    </row>
    <row r="820" spans="1:5" x14ac:dyDescent="0.25">
      <c r="A820" s="4" t="s">
        <v>8219</v>
      </c>
      <c r="B820" s="4">
        <v>55</v>
      </c>
      <c r="D820" s="4" t="s">
        <v>8220</v>
      </c>
      <c r="E820" s="4">
        <v>0</v>
      </c>
    </row>
    <row r="821" spans="1:5" x14ac:dyDescent="0.25">
      <c r="A821" s="4" t="s">
        <v>8219</v>
      </c>
      <c r="B821" s="4">
        <v>30</v>
      </c>
      <c r="D821" s="4" t="s">
        <v>8220</v>
      </c>
      <c r="E821" s="4">
        <v>0</v>
      </c>
    </row>
    <row r="822" spans="1:5" x14ac:dyDescent="0.25">
      <c r="A822" s="4" t="s">
        <v>8219</v>
      </c>
      <c r="B822" s="4">
        <v>28</v>
      </c>
      <c r="D822" s="4" t="s">
        <v>8220</v>
      </c>
      <c r="E822" s="4">
        <v>0</v>
      </c>
    </row>
    <row r="823" spans="1:5" x14ac:dyDescent="0.25">
      <c r="A823" s="4" t="s">
        <v>8219</v>
      </c>
      <c r="B823" s="4">
        <v>45</v>
      </c>
      <c r="D823" s="4" t="s">
        <v>8221</v>
      </c>
      <c r="E823" s="4">
        <v>6</v>
      </c>
    </row>
    <row r="824" spans="1:5" x14ac:dyDescent="0.25">
      <c r="A824" s="4" t="s">
        <v>8219</v>
      </c>
      <c r="B824" s="4">
        <v>13</v>
      </c>
      <c r="D824" s="4" t="s">
        <v>8221</v>
      </c>
      <c r="E824" s="4">
        <v>1</v>
      </c>
    </row>
    <row r="825" spans="1:5" x14ac:dyDescent="0.25">
      <c r="A825" s="4" t="s">
        <v>8219</v>
      </c>
      <c r="B825" s="4">
        <v>40</v>
      </c>
      <c r="D825" s="4" t="s">
        <v>8221</v>
      </c>
      <c r="E825" s="4">
        <v>2</v>
      </c>
    </row>
    <row r="826" spans="1:5" x14ac:dyDescent="0.25">
      <c r="A826" s="4" t="s">
        <v>8219</v>
      </c>
      <c r="B826" s="4">
        <v>21</v>
      </c>
      <c r="D826" s="4" t="s">
        <v>8221</v>
      </c>
      <c r="E826" s="4">
        <v>0</v>
      </c>
    </row>
    <row r="827" spans="1:5" x14ac:dyDescent="0.25">
      <c r="A827" s="4" t="s">
        <v>8219</v>
      </c>
      <c r="B827" s="4">
        <v>134</v>
      </c>
      <c r="D827" s="4" t="s">
        <v>8221</v>
      </c>
      <c r="E827" s="4">
        <v>3</v>
      </c>
    </row>
    <row r="828" spans="1:5" x14ac:dyDescent="0.25">
      <c r="A828" s="4" t="s">
        <v>8219</v>
      </c>
      <c r="B828" s="4">
        <v>20</v>
      </c>
      <c r="D828" s="4" t="s">
        <v>8221</v>
      </c>
      <c r="E828" s="4">
        <v>3</v>
      </c>
    </row>
    <row r="829" spans="1:5" x14ac:dyDescent="0.25">
      <c r="A829" s="4" t="s">
        <v>8219</v>
      </c>
      <c r="B829" s="4">
        <v>19</v>
      </c>
      <c r="D829" s="4" t="s">
        <v>8221</v>
      </c>
      <c r="E829" s="4">
        <v>0</v>
      </c>
    </row>
    <row r="830" spans="1:5" x14ac:dyDescent="0.25">
      <c r="A830" s="4" t="s">
        <v>8219</v>
      </c>
      <c r="B830" s="4">
        <v>209</v>
      </c>
      <c r="D830" s="4" t="s">
        <v>8221</v>
      </c>
      <c r="E830" s="4">
        <v>6</v>
      </c>
    </row>
    <row r="831" spans="1:5" x14ac:dyDescent="0.25">
      <c r="A831" s="4" t="s">
        <v>8219</v>
      </c>
      <c r="B831" s="4">
        <v>38</v>
      </c>
      <c r="D831" s="4" t="s">
        <v>8221</v>
      </c>
      <c r="E831" s="4">
        <v>0</v>
      </c>
    </row>
    <row r="832" spans="1:5" x14ac:dyDescent="0.25">
      <c r="A832" s="4" t="s">
        <v>8219</v>
      </c>
      <c r="B832" s="4">
        <v>24</v>
      </c>
      <c r="D832" s="4" t="s">
        <v>8221</v>
      </c>
      <c r="E832" s="4">
        <v>19</v>
      </c>
    </row>
    <row r="833" spans="1:5" x14ac:dyDescent="0.25">
      <c r="A833" s="4" t="s">
        <v>8219</v>
      </c>
      <c r="B833" s="4">
        <v>8</v>
      </c>
      <c r="D833" s="4" t="s">
        <v>8221</v>
      </c>
      <c r="E833" s="4">
        <v>1</v>
      </c>
    </row>
    <row r="834" spans="1:5" x14ac:dyDescent="0.25">
      <c r="A834" s="4" t="s">
        <v>8219</v>
      </c>
      <c r="B834" s="4">
        <v>179</v>
      </c>
      <c r="D834" s="4" t="s">
        <v>8221</v>
      </c>
      <c r="E834" s="4">
        <v>2</v>
      </c>
    </row>
    <row r="835" spans="1:5" x14ac:dyDescent="0.25">
      <c r="A835" s="4" t="s">
        <v>8219</v>
      </c>
      <c r="B835" s="4">
        <v>26</v>
      </c>
      <c r="D835" s="4" t="s">
        <v>8221</v>
      </c>
      <c r="E835" s="4">
        <v>0</v>
      </c>
    </row>
    <row r="836" spans="1:5" x14ac:dyDescent="0.25">
      <c r="A836" s="4" t="s">
        <v>8219</v>
      </c>
      <c r="B836" s="4">
        <v>131</v>
      </c>
      <c r="D836" s="4" t="s">
        <v>8221</v>
      </c>
      <c r="E836" s="4">
        <v>11</v>
      </c>
    </row>
    <row r="837" spans="1:5" x14ac:dyDescent="0.25">
      <c r="A837" s="4" t="s">
        <v>8219</v>
      </c>
      <c r="B837" s="4">
        <v>14</v>
      </c>
      <c r="D837" s="4" t="s">
        <v>8221</v>
      </c>
      <c r="E837" s="4">
        <v>0</v>
      </c>
    </row>
    <row r="838" spans="1:5" x14ac:dyDescent="0.25">
      <c r="A838" s="4" t="s">
        <v>8219</v>
      </c>
      <c r="B838" s="4">
        <v>174</v>
      </c>
      <c r="D838" s="4" t="s">
        <v>8221</v>
      </c>
      <c r="E838" s="4">
        <v>0</v>
      </c>
    </row>
    <row r="839" spans="1:5" x14ac:dyDescent="0.25">
      <c r="A839" s="4" t="s">
        <v>8219</v>
      </c>
      <c r="B839" s="4">
        <v>191</v>
      </c>
      <c r="D839" s="4" t="s">
        <v>8221</v>
      </c>
      <c r="E839" s="4">
        <v>1</v>
      </c>
    </row>
    <row r="840" spans="1:5" x14ac:dyDescent="0.25">
      <c r="A840" s="4" t="s">
        <v>8219</v>
      </c>
      <c r="B840" s="4">
        <v>38</v>
      </c>
      <c r="D840" s="4" t="s">
        <v>8221</v>
      </c>
      <c r="E840" s="4">
        <v>3</v>
      </c>
    </row>
    <row r="841" spans="1:5" x14ac:dyDescent="0.25">
      <c r="A841" s="4" t="s">
        <v>8219</v>
      </c>
      <c r="B841" s="4">
        <v>22</v>
      </c>
      <c r="D841" s="4" t="s">
        <v>8221</v>
      </c>
      <c r="E841" s="4">
        <v>1</v>
      </c>
    </row>
    <row r="842" spans="1:5" x14ac:dyDescent="0.25">
      <c r="A842" s="4" t="s">
        <v>8219</v>
      </c>
      <c r="B842" s="4">
        <v>149</v>
      </c>
      <c r="D842" s="4" t="s">
        <v>8221</v>
      </c>
      <c r="E842" s="4">
        <v>15</v>
      </c>
    </row>
    <row r="843" spans="1:5" x14ac:dyDescent="0.25">
      <c r="A843" s="4" t="s">
        <v>8219</v>
      </c>
      <c r="B843" s="4">
        <v>56</v>
      </c>
      <c r="D843" s="4" t="s">
        <v>8221</v>
      </c>
      <c r="E843" s="4">
        <v>2</v>
      </c>
    </row>
    <row r="844" spans="1:5" x14ac:dyDescent="0.25">
      <c r="A844" s="4" t="s">
        <v>8219</v>
      </c>
      <c r="B844" s="4">
        <v>19</v>
      </c>
      <c r="D844" s="4" t="s">
        <v>8221</v>
      </c>
      <c r="E844" s="4">
        <v>1</v>
      </c>
    </row>
    <row r="845" spans="1:5" x14ac:dyDescent="0.25">
      <c r="A845" s="4" t="s">
        <v>8219</v>
      </c>
      <c r="B845" s="4">
        <v>70</v>
      </c>
      <c r="D845" s="4" t="s">
        <v>8221</v>
      </c>
      <c r="E845" s="4">
        <v>1</v>
      </c>
    </row>
    <row r="846" spans="1:5" x14ac:dyDescent="0.25">
      <c r="A846" s="4" t="s">
        <v>8219</v>
      </c>
      <c r="B846" s="4">
        <v>81</v>
      </c>
      <c r="D846" s="4" t="s">
        <v>8221</v>
      </c>
      <c r="E846" s="4">
        <v>0</v>
      </c>
    </row>
    <row r="847" spans="1:5" x14ac:dyDescent="0.25">
      <c r="A847" s="4" t="s">
        <v>8219</v>
      </c>
      <c r="B847" s="4">
        <v>32</v>
      </c>
      <c r="D847" s="4" t="s">
        <v>8221</v>
      </c>
      <c r="E847" s="4">
        <v>1</v>
      </c>
    </row>
    <row r="848" spans="1:5" x14ac:dyDescent="0.25">
      <c r="A848" s="4" t="s">
        <v>8219</v>
      </c>
      <c r="B848" s="4">
        <v>26</v>
      </c>
      <c r="D848" s="4" t="s">
        <v>8221</v>
      </c>
      <c r="E848" s="4">
        <v>11</v>
      </c>
    </row>
    <row r="849" spans="1:5" x14ac:dyDescent="0.25">
      <c r="A849" s="4" t="s">
        <v>8219</v>
      </c>
      <c r="B849" s="4">
        <v>105</v>
      </c>
      <c r="D849" s="4" t="s">
        <v>8221</v>
      </c>
      <c r="E849" s="4">
        <v>0</v>
      </c>
    </row>
    <row r="850" spans="1:5" x14ac:dyDescent="0.25">
      <c r="A850" s="4" t="s">
        <v>8219</v>
      </c>
      <c r="B850" s="4">
        <v>29</v>
      </c>
      <c r="D850" s="4" t="s">
        <v>8221</v>
      </c>
      <c r="E850" s="4">
        <v>1</v>
      </c>
    </row>
    <row r="851" spans="1:5" x14ac:dyDescent="0.25">
      <c r="A851" s="4" t="s">
        <v>8219</v>
      </c>
      <c r="B851" s="4">
        <v>8</v>
      </c>
      <c r="D851" s="4" t="s">
        <v>8221</v>
      </c>
      <c r="E851" s="4">
        <v>6</v>
      </c>
    </row>
    <row r="852" spans="1:5" x14ac:dyDescent="0.25">
      <c r="A852" s="4" t="s">
        <v>8219</v>
      </c>
      <c r="B852" s="4">
        <v>89</v>
      </c>
      <c r="D852" s="4" t="s">
        <v>8221</v>
      </c>
      <c r="E852" s="4">
        <v>7</v>
      </c>
    </row>
    <row r="853" spans="1:5" x14ac:dyDescent="0.25">
      <c r="A853" s="4" t="s">
        <v>8219</v>
      </c>
      <c r="B853" s="4">
        <v>44</v>
      </c>
      <c r="D853" s="4" t="s">
        <v>8221</v>
      </c>
      <c r="E853" s="4">
        <v>0</v>
      </c>
    </row>
    <row r="854" spans="1:5" x14ac:dyDescent="0.25">
      <c r="A854" s="4" t="s">
        <v>8219</v>
      </c>
      <c r="B854" s="4">
        <v>246</v>
      </c>
      <c r="D854" s="4" t="s">
        <v>8221</v>
      </c>
      <c r="E854" s="4">
        <v>16</v>
      </c>
    </row>
    <row r="855" spans="1:5" x14ac:dyDescent="0.25">
      <c r="A855" s="4" t="s">
        <v>8219</v>
      </c>
      <c r="B855" s="4">
        <v>120</v>
      </c>
      <c r="D855" s="4" t="s">
        <v>8221</v>
      </c>
      <c r="E855" s="4">
        <v>0</v>
      </c>
    </row>
    <row r="856" spans="1:5" x14ac:dyDescent="0.25">
      <c r="A856" s="4" t="s">
        <v>8219</v>
      </c>
      <c r="B856" s="4">
        <v>26</v>
      </c>
      <c r="D856" s="4" t="s">
        <v>8221</v>
      </c>
      <c r="E856" s="4">
        <v>0</v>
      </c>
    </row>
    <row r="857" spans="1:5" x14ac:dyDescent="0.25">
      <c r="A857" s="4" t="s">
        <v>8219</v>
      </c>
      <c r="B857" s="4">
        <v>45</v>
      </c>
      <c r="D857" s="4" t="s">
        <v>8221</v>
      </c>
      <c r="E857" s="4">
        <v>0</v>
      </c>
    </row>
    <row r="858" spans="1:5" x14ac:dyDescent="0.25">
      <c r="A858" s="4" t="s">
        <v>8219</v>
      </c>
      <c r="B858" s="4">
        <v>20</v>
      </c>
      <c r="D858" s="4" t="s">
        <v>8221</v>
      </c>
      <c r="E858" s="4">
        <v>12</v>
      </c>
    </row>
    <row r="859" spans="1:5" x14ac:dyDescent="0.25">
      <c r="A859" s="4" t="s">
        <v>8219</v>
      </c>
      <c r="B859" s="4">
        <v>47</v>
      </c>
      <c r="D859" s="4" t="s">
        <v>8221</v>
      </c>
      <c r="E859" s="4">
        <v>1</v>
      </c>
    </row>
    <row r="860" spans="1:5" x14ac:dyDescent="0.25">
      <c r="A860" s="4" t="s">
        <v>8219</v>
      </c>
      <c r="B860" s="4">
        <v>13</v>
      </c>
      <c r="D860" s="4" t="s">
        <v>8221</v>
      </c>
      <c r="E860" s="4">
        <v>3</v>
      </c>
    </row>
    <row r="861" spans="1:5" x14ac:dyDescent="0.25">
      <c r="A861" s="4" t="s">
        <v>8219</v>
      </c>
      <c r="B861" s="4">
        <v>183</v>
      </c>
      <c r="D861" s="4" t="s">
        <v>8221</v>
      </c>
      <c r="E861" s="4">
        <v>1</v>
      </c>
    </row>
    <row r="862" spans="1:5" x14ac:dyDescent="0.25">
      <c r="A862" s="4" t="s">
        <v>8219</v>
      </c>
      <c r="B862" s="4">
        <v>21</v>
      </c>
      <c r="D862" s="4" t="s">
        <v>8221</v>
      </c>
      <c r="E862" s="4">
        <v>4</v>
      </c>
    </row>
    <row r="863" spans="1:5" x14ac:dyDescent="0.25">
      <c r="A863" s="4" t="s">
        <v>8219</v>
      </c>
      <c r="B863" s="4">
        <v>42</v>
      </c>
      <c r="D863" s="4" t="s">
        <v>8220</v>
      </c>
      <c r="E863" s="4">
        <v>1</v>
      </c>
    </row>
    <row r="864" spans="1:5" x14ac:dyDescent="0.25">
      <c r="A864" s="4" t="s">
        <v>8219</v>
      </c>
      <c r="B864" s="4">
        <v>54</v>
      </c>
      <c r="D864" s="4" t="s">
        <v>8220</v>
      </c>
      <c r="E864" s="4">
        <v>0</v>
      </c>
    </row>
    <row r="865" spans="1:5" x14ac:dyDescent="0.25">
      <c r="A865" s="4" t="s">
        <v>8219</v>
      </c>
      <c r="B865" s="4">
        <v>38</v>
      </c>
      <c r="D865" s="4" t="s">
        <v>8220</v>
      </c>
      <c r="E865" s="4">
        <v>2</v>
      </c>
    </row>
    <row r="866" spans="1:5" x14ac:dyDescent="0.25">
      <c r="A866" s="4" t="s">
        <v>8219</v>
      </c>
      <c r="B866" s="4">
        <v>64</v>
      </c>
      <c r="D866" s="4" t="s">
        <v>8220</v>
      </c>
      <c r="E866" s="4">
        <v>1</v>
      </c>
    </row>
    <row r="867" spans="1:5" x14ac:dyDescent="0.25">
      <c r="A867" s="4" t="s">
        <v>8219</v>
      </c>
      <c r="B867" s="4">
        <v>13</v>
      </c>
      <c r="D867" s="4" t="s">
        <v>8220</v>
      </c>
      <c r="E867" s="4">
        <v>1</v>
      </c>
    </row>
    <row r="868" spans="1:5" x14ac:dyDescent="0.25">
      <c r="A868" s="4" t="s">
        <v>8219</v>
      </c>
      <c r="B868" s="4">
        <v>33</v>
      </c>
      <c r="D868" s="4" t="s">
        <v>8220</v>
      </c>
      <c r="E868" s="4">
        <v>59</v>
      </c>
    </row>
    <row r="869" spans="1:5" x14ac:dyDescent="0.25">
      <c r="A869" s="4" t="s">
        <v>8219</v>
      </c>
      <c r="B869" s="4">
        <v>52</v>
      </c>
      <c r="D869" s="4" t="s">
        <v>8220</v>
      </c>
      <c r="E869" s="4">
        <v>13</v>
      </c>
    </row>
    <row r="870" spans="1:5" x14ac:dyDescent="0.25">
      <c r="A870" s="4" t="s">
        <v>8219</v>
      </c>
      <c r="B870" s="4">
        <v>107</v>
      </c>
      <c r="D870" s="4" t="s">
        <v>8220</v>
      </c>
      <c r="E870" s="4">
        <v>22</v>
      </c>
    </row>
    <row r="871" spans="1:5" x14ac:dyDescent="0.25">
      <c r="A871" s="4" t="s">
        <v>8219</v>
      </c>
      <c r="B871" s="4">
        <v>11</v>
      </c>
      <c r="D871" s="4" t="s">
        <v>8220</v>
      </c>
      <c r="E871" s="4">
        <v>0</v>
      </c>
    </row>
    <row r="872" spans="1:5" x14ac:dyDescent="0.25">
      <c r="A872" s="4" t="s">
        <v>8219</v>
      </c>
      <c r="B872" s="4">
        <v>34</v>
      </c>
      <c r="D872" s="4" t="s">
        <v>8220</v>
      </c>
      <c r="E872" s="4">
        <v>52</v>
      </c>
    </row>
    <row r="873" spans="1:5" x14ac:dyDescent="0.25">
      <c r="A873" s="4" t="s">
        <v>8219</v>
      </c>
      <c r="B873" s="4">
        <v>75</v>
      </c>
      <c r="D873" s="4" t="s">
        <v>8220</v>
      </c>
      <c r="E873" s="4">
        <v>4</v>
      </c>
    </row>
    <row r="874" spans="1:5" x14ac:dyDescent="0.25">
      <c r="A874" s="4" t="s">
        <v>8219</v>
      </c>
      <c r="B874" s="4">
        <v>26</v>
      </c>
      <c r="D874" s="4" t="s">
        <v>8220</v>
      </c>
      <c r="E874" s="4">
        <v>3</v>
      </c>
    </row>
    <row r="875" spans="1:5" x14ac:dyDescent="0.25">
      <c r="A875" s="4" t="s">
        <v>8219</v>
      </c>
      <c r="B875" s="4">
        <v>50</v>
      </c>
      <c r="D875" s="4" t="s">
        <v>8220</v>
      </c>
      <c r="E875" s="4">
        <v>3</v>
      </c>
    </row>
    <row r="876" spans="1:5" x14ac:dyDescent="0.25">
      <c r="A876" s="4" t="s">
        <v>8219</v>
      </c>
      <c r="B876" s="4">
        <v>80</v>
      </c>
      <c r="D876" s="4" t="s">
        <v>8220</v>
      </c>
      <c r="E876" s="4">
        <v>6</v>
      </c>
    </row>
    <row r="877" spans="1:5" x14ac:dyDescent="0.25">
      <c r="A877" s="4" t="s">
        <v>8219</v>
      </c>
      <c r="B877" s="4">
        <v>110</v>
      </c>
      <c r="D877" s="4" t="s">
        <v>8220</v>
      </c>
      <c r="E877" s="4">
        <v>35</v>
      </c>
    </row>
    <row r="878" spans="1:5" x14ac:dyDescent="0.25">
      <c r="A878" s="4" t="s">
        <v>8219</v>
      </c>
      <c r="B878" s="4">
        <v>77</v>
      </c>
      <c r="D878" s="4" t="s">
        <v>8220</v>
      </c>
      <c r="E878" s="4">
        <v>10</v>
      </c>
    </row>
    <row r="879" spans="1:5" x14ac:dyDescent="0.25">
      <c r="A879" s="4" t="s">
        <v>8219</v>
      </c>
      <c r="B879" s="4">
        <v>50</v>
      </c>
      <c r="D879" s="4" t="s">
        <v>8220</v>
      </c>
      <c r="E879" s="4">
        <v>2</v>
      </c>
    </row>
    <row r="880" spans="1:5" x14ac:dyDescent="0.25">
      <c r="A880" s="4" t="s">
        <v>8219</v>
      </c>
      <c r="B880" s="4">
        <v>145</v>
      </c>
      <c r="D880" s="4" t="s">
        <v>8220</v>
      </c>
      <c r="E880" s="4">
        <v>4</v>
      </c>
    </row>
    <row r="881" spans="1:5" x14ac:dyDescent="0.25">
      <c r="A881" s="4" t="s">
        <v>8219</v>
      </c>
      <c r="B881" s="4">
        <v>29</v>
      </c>
      <c r="D881" s="4" t="s">
        <v>8220</v>
      </c>
      <c r="E881" s="4">
        <v>2</v>
      </c>
    </row>
    <row r="882" spans="1:5" x14ac:dyDescent="0.25">
      <c r="A882" s="4" t="s">
        <v>8219</v>
      </c>
      <c r="B882" s="4">
        <v>114</v>
      </c>
      <c r="D882" s="4" t="s">
        <v>8220</v>
      </c>
      <c r="E882" s="4">
        <v>0</v>
      </c>
    </row>
    <row r="883" spans="1:5" x14ac:dyDescent="0.25">
      <c r="A883" s="4" t="s">
        <v>8219</v>
      </c>
      <c r="B883" s="4">
        <v>96</v>
      </c>
      <c r="D883" s="4" t="s">
        <v>8221</v>
      </c>
      <c r="E883" s="4">
        <v>1</v>
      </c>
    </row>
    <row r="884" spans="1:5" x14ac:dyDescent="0.25">
      <c r="A884" s="4" t="s">
        <v>8219</v>
      </c>
      <c r="B884" s="4">
        <v>31</v>
      </c>
      <c r="D884" s="4" t="s">
        <v>8221</v>
      </c>
      <c r="E884" s="4">
        <v>3</v>
      </c>
    </row>
    <row r="885" spans="1:5" x14ac:dyDescent="0.25">
      <c r="A885" s="4" t="s">
        <v>8219</v>
      </c>
      <c r="B885" s="4">
        <v>4883</v>
      </c>
      <c r="D885" s="4" t="s">
        <v>8221</v>
      </c>
      <c r="E885" s="4">
        <v>1</v>
      </c>
    </row>
    <row r="886" spans="1:5" x14ac:dyDescent="0.25">
      <c r="A886" s="4" t="s">
        <v>8219</v>
      </c>
      <c r="B886" s="4">
        <v>95</v>
      </c>
      <c r="D886" s="4" t="s">
        <v>8221</v>
      </c>
      <c r="E886" s="4">
        <v>0</v>
      </c>
    </row>
    <row r="887" spans="1:5" x14ac:dyDescent="0.25">
      <c r="A887" s="4" t="s">
        <v>8219</v>
      </c>
      <c r="B887" s="4">
        <v>2478</v>
      </c>
      <c r="D887" s="4" t="s">
        <v>8221</v>
      </c>
      <c r="E887" s="4">
        <v>12</v>
      </c>
    </row>
    <row r="888" spans="1:5" x14ac:dyDescent="0.25">
      <c r="A888" s="4" t="s">
        <v>8219</v>
      </c>
      <c r="B888" s="4">
        <v>1789</v>
      </c>
      <c r="D888" s="4" t="s">
        <v>8221</v>
      </c>
      <c r="E888" s="4">
        <v>0</v>
      </c>
    </row>
    <row r="889" spans="1:5" x14ac:dyDescent="0.25">
      <c r="A889" s="4" t="s">
        <v>8219</v>
      </c>
      <c r="B889" s="4">
        <v>680</v>
      </c>
      <c r="D889" s="4" t="s">
        <v>8221</v>
      </c>
      <c r="E889" s="4">
        <v>1</v>
      </c>
    </row>
    <row r="890" spans="1:5" x14ac:dyDescent="0.25">
      <c r="A890" s="4" t="s">
        <v>8219</v>
      </c>
      <c r="B890" s="4">
        <v>70</v>
      </c>
      <c r="D890" s="4" t="s">
        <v>8221</v>
      </c>
      <c r="E890" s="4">
        <v>0</v>
      </c>
    </row>
    <row r="891" spans="1:5" x14ac:dyDescent="0.25">
      <c r="A891" s="4" t="s">
        <v>8219</v>
      </c>
      <c r="B891" s="4">
        <v>23</v>
      </c>
      <c r="D891" s="4" t="s">
        <v>8221</v>
      </c>
      <c r="E891" s="4">
        <v>0</v>
      </c>
    </row>
    <row r="892" spans="1:5" x14ac:dyDescent="0.25">
      <c r="A892" s="4" t="s">
        <v>8219</v>
      </c>
      <c r="B892" s="4">
        <v>4245</v>
      </c>
      <c r="D892" s="4" t="s">
        <v>8221</v>
      </c>
      <c r="E892" s="4">
        <v>2</v>
      </c>
    </row>
    <row r="893" spans="1:5" x14ac:dyDescent="0.25">
      <c r="A893" s="4" t="s">
        <v>8219</v>
      </c>
      <c r="B893" s="4">
        <v>943</v>
      </c>
      <c r="D893" s="4" t="s">
        <v>8221</v>
      </c>
      <c r="E893" s="4">
        <v>92</v>
      </c>
    </row>
    <row r="894" spans="1:5" x14ac:dyDescent="0.25">
      <c r="A894" s="4" t="s">
        <v>8219</v>
      </c>
      <c r="B894" s="4">
        <v>1876</v>
      </c>
      <c r="D894" s="4" t="s">
        <v>8221</v>
      </c>
      <c r="E894" s="4">
        <v>0</v>
      </c>
    </row>
    <row r="895" spans="1:5" x14ac:dyDescent="0.25">
      <c r="A895" s="4" t="s">
        <v>8219</v>
      </c>
      <c r="B895" s="4">
        <v>834</v>
      </c>
      <c r="D895" s="4" t="s">
        <v>8221</v>
      </c>
      <c r="E895" s="4">
        <v>3</v>
      </c>
    </row>
    <row r="896" spans="1:5" x14ac:dyDescent="0.25">
      <c r="A896" s="4" t="s">
        <v>8219</v>
      </c>
      <c r="B896" s="4">
        <v>682</v>
      </c>
      <c r="D896" s="4" t="s">
        <v>8221</v>
      </c>
      <c r="E896" s="4">
        <v>10</v>
      </c>
    </row>
    <row r="897" spans="1:5" x14ac:dyDescent="0.25">
      <c r="A897" s="4" t="s">
        <v>8219</v>
      </c>
      <c r="B897" s="4">
        <v>147</v>
      </c>
      <c r="D897" s="4" t="s">
        <v>8221</v>
      </c>
      <c r="E897" s="4">
        <v>7</v>
      </c>
    </row>
    <row r="898" spans="1:5" x14ac:dyDescent="0.25">
      <c r="A898" s="4" t="s">
        <v>8219</v>
      </c>
      <c r="B898" s="4">
        <v>415</v>
      </c>
      <c r="D898" s="4" t="s">
        <v>8221</v>
      </c>
      <c r="E898" s="4">
        <v>3</v>
      </c>
    </row>
    <row r="899" spans="1:5" x14ac:dyDescent="0.25">
      <c r="A899" s="4" t="s">
        <v>8219</v>
      </c>
      <c r="B899" s="4">
        <v>290</v>
      </c>
      <c r="D899" s="4" t="s">
        <v>8221</v>
      </c>
      <c r="E899" s="4">
        <v>0</v>
      </c>
    </row>
    <row r="900" spans="1:5" x14ac:dyDescent="0.25">
      <c r="A900" s="4" t="s">
        <v>8219</v>
      </c>
      <c r="B900" s="4">
        <v>365</v>
      </c>
      <c r="D900" s="4" t="s">
        <v>8221</v>
      </c>
      <c r="E900" s="4">
        <v>1</v>
      </c>
    </row>
    <row r="901" spans="1:5" x14ac:dyDescent="0.25">
      <c r="A901" s="4" t="s">
        <v>8219</v>
      </c>
      <c r="B901" s="4">
        <v>660</v>
      </c>
      <c r="D901" s="4" t="s">
        <v>8221</v>
      </c>
      <c r="E901" s="4">
        <v>0</v>
      </c>
    </row>
    <row r="902" spans="1:5" x14ac:dyDescent="0.25">
      <c r="A902" s="4" t="s">
        <v>8219</v>
      </c>
      <c r="B902" s="4">
        <v>1356</v>
      </c>
      <c r="D902" s="4" t="s">
        <v>8221</v>
      </c>
      <c r="E902" s="4">
        <v>9</v>
      </c>
    </row>
    <row r="903" spans="1:5" x14ac:dyDescent="0.25">
      <c r="A903" s="4" t="s">
        <v>8219</v>
      </c>
      <c r="B903" s="4">
        <v>424</v>
      </c>
      <c r="D903" s="4" t="s">
        <v>8221</v>
      </c>
      <c r="E903" s="4">
        <v>2</v>
      </c>
    </row>
    <row r="904" spans="1:5" x14ac:dyDescent="0.25">
      <c r="A904" s="4" t="s">
        <v>8219</v>
      </c>
      <c r="B904" s="4">
        <v>33</v>
      </c>
      <c r="D904" s="4" t="s">
        <v>8221</v>
      </c>
      <c r="E904" s="4">
        <v>1</v>
      </c>
    </row>
    <row r="905" spans="1:5" x14ac:dyDescent="0.25">
      <c r="A905" s="4" t="s">
        <v>8219</v>
      </c>
      <c r="B905" s="4">
        <v>1633</v>
      </c>
      <c r="D905" s="4" t="s">
        <v>8221</v>
      </c>
      <c r="E905" s="4">
        <v>2</v>
      </c>
    </row>
    <row r="906" spans="1:5" x14ac:dyDescent="0.25">
      <c r="A906" s="4" t="s">
        <v>8219</v>
      </c>
      <c r="B906" s="4">
        <v>306</v>
      </c>
      <c r="D906" s="4" t="s">
        <v>8221</v>
      </c>
      <c r="E906" s="4">
        <v>11</v>
      </c>
    </row>
    <row r="907" spans="1:5" x14ac:dyDescent="0.25">
      <c r="A907" s="4" t="s">
        <v>8219</v>
      </c>
      <c r="B907" s="4">
        <v>205</v>
      </c>
      <c r="D907" s="4" t="s">
        <v>8221</v>
      </c>
      <c r="E907" s="4">
        <v>0</v>
      </c>
    </row>
    <row r="908" spans="1:5" x14ac:dyDescent="0.25">
      <c r="A908" s="4" t="s">
        <v>8219</v>
      </c>
      <c r="B908" s="4">
        <v>1281</v>
      </c>
      <c r="D908" s="4" t="s">
        <v>8221</v>
      </c>
      <c r="E908" s="4">
        <v>0</v>
      </c>
    </row>
    <row r="909" spans="1:5" x14ac:dyDescent="0.25">
      <c r="A909" s="4" t="s">
        <v>8219</v>
      </c>
      <c r="B909" s="4">
        <v>103</v>
      </c>
      <c r="D909" s="4" t="s">
        <v>8221</v>
      </c>
      <c r="E909" s="4">
        <v>9</v>
      </c>
    </row>
    <row r="910" spans="1:5" x14ac:dyDescent="0.25">
      <c r="A910" s="4" t="s">
        <v>8219</v>
      </c>
      <c r="B910" s="4">
        <v>1513</v>
      </c>
      <c r="D910" s="4" t="s">
        <v>8221</v>
      </c>
      <c r="E910" s="4">
        <v>0</v>
      </c>
    </row>
    <row r="911" spans="1:5" x14ac:dyDescent="0.25">
      <c r="A911" s="4" t="s">
        <v>8219</v>
      </c>
      <c r="B911" s="4">
        <v>405</v>
      </c>
      <c r="D911" s="4" t="s">
        <v>8221</v>
      </c>
      <c r="E911" s="4">
        <v>4</v>
      </c>
    </row>
    <row r="912" spans="1:5" x14ac:dyDescent="0.25">
      <c r="A912" s="4" t="s">
        <v>8219</v>
      </c>
      <c r="B912" s="4">
        <v>510</v>
      </c>
      <c r="D912" s="4" t="s">
        <v>8221</v>
      </c>
      <c r="E912" s="4">
        <v>1</v>
      </c>
    </row>
    <row r="913" spans="1:5" x14ac:dyDescent="0.25">
      <c r="A913" s="4" t="s">
        <v>8219</v>
      </c>
      <c r="B913" s="4">
        <v>1887</v>
      </c>
      <c r="D913" s="4" t="s">
        <v>8221</v>
      </c>
      <c r="E913" s="4">
        <v>2</v>
      </c>
    </row>
    <row r="914" spans="1:5" x14ac:dyDescent="0.25">
      <c r="A914" s="4" t="s">
        <v>8219</v>
      </c>
      <c r="B914" s="4">
        <v>701</v>
      </c>
      <c r="D914" s="4" t="s">
        <v>8221</v>
      </c>
      <c r="E914" s="4">
        <v>0</v>
      </c>
    </row>
    <row r="915" spans="1:5" x14ac:dyDescent="0.25">
      <c r="A915" s="4" t="s">
        <v>8219</v>
      </c>
      <c r="B915" s="4">
        <v>3863</v>
      </c>
      <c r="D915" s="4" t="s">
        <v>8221</v>
      </c>
      <c r="E915" s="4">
        <v>1</v>
      </c>
    </row>
    <row r="916" spans="1:5" x14ac:dyDescent="0.25">
      <c r="A916" s="4" t="s">
        <v>8219</v>
      </c>
      <c r="B916" s="4">
        <v>238</v>
      </c>
      <c r="D916" s="4" t="s">
        <v>8221</v>
      </c>
      <c r="E916" s="4">
        <v>17</v>
      </c>
    </row>
    <row r="917" spans="1:5" x14ac:dyDescent="0.25">
      <c r="A917" s="4" t="s">
        <v>8219</v>
      </c>
      <c r="B917" s="4">
        <v>2051</v>
      </c>
      <c r="D917" s="4" t="s">
        <v>8221</v>
      </c>
      <c r="E917" s="4">
        <v>2</v>
      </c>
    </row>
    <row r="918" spans="1:5" x14ac:dyDescent="0.25">
      <c r="A918" s="4" t="s">
        <v>8219</v>
      </c>
      <c r="B918" s="4">
        <v>402</v>
      </c>
      <c r="D918" s="4" t="s">
        <v>8221</v>
      </c>
      <c r="E918" s="4">
        <v>3</v>
      </c>
    </row>
    <row r="919" spans="1:5" x14ac:dyDescent="0.25">
      <c r="A919" s="4" t="s">
        <v>8219</v>
      </c>
      <c r="B919" s="4">
        <v>253</v>
      </c>
      <c r="D919" s="4" t="s">
        <v>8221</v>
      </c>
      <c r="E919" s="4">
        <v>41</v>
      </c>
    </row>
    <row r="920" spans="1:5" x14ac:dyDescent="0.25">
      <c r="A920" s="4" t="s">
        <v>8219</v>
      </c>
      <c r="B920" s="4">
        <v>473</v>
      </c>
      <c r="D920" s="4" t="s">
        <v>8221</v>
      </c>
      <c r="E920" s="4">
        <v>2</v>
      </c>
    </row>
    <row r="921" spans="1:5" x14ac:dyDescent="0.25">
      <c r="A921" s="4" t="s">
        <v>8219</v>
      </c>
      <c r="B921" s="4">
        <v>821</v>
      </c>
      <c r="D921" s="4" t="s">
        <v>8221</v>
      </c>
      <c r="E921" s="4">
        <v>3</v>
      </c>
    </row>
    <row r="922" spans="1:5" x14ac:dyDescent="0.25">
      <c r="A922" s="4" t="s">
        <v>8219</v>
      </c>
      <c r="B922" s="4">
        <v>388</v>
      </c>
      <c r="D922" s="4" t="s">
        <v>8221</v>
      </c>
      <c r="E922" s="4">
        <v>8</v>
      </c>
    </row>
    <row r="923" spans="1:5" x14ac:dyDescent="0.25">
      <c r="A923" s="4" t="s">
        <v>8219</v>
      </c>
      <c r="B923" s="4">
        <v>813</v>
      </c>
      <c r="D923" s="4" t="s">
        <v>8221</v>
      </c>
      <c r="E923" s="4">
        <v>0</v>
      </c>
    </row>
    <row r="924" spans="1:5" x14ac:dyDescent="0.25">
      <c r="A924" s="4" t="s">
        <v>8219</v>
      </c>
      <c r="B924" s="4">
        <v>1945</v>
      </c>
      <c r="D924" s="4" t="s">
        <v>8221</v>
      </c>
      <c r="E924" s="4">
        <v>1</v>
      </c>
    </row>
    <row r="925" spans="1:5" x14ac:dyDescent="0.25">
      <c r="A925" s="4" t="s">
        <v>8219</v>
      </c>
      <c r="B925" s="4">
        <v>1637</v>
      </c>
      <c r="D925" s="4" t="s">
        <v>8221</v>
      </c>
      <c r="E925" s="4">
        <v>3</v>
      </c>
    </row>
    <row r="926" spans="1:5" x14ac:dyDescent="0.25">
      <c r="A926" s="4" t="s">
        <v>8219</v>
      </c>
      <c r="B926" s="4">
        <v>1375</v>
      </c>
      <c r="D926" s="4" t="s">
        <v>8221</v>
      </c>
      <c r="E926" s="4">
        <v>4</v>
      </c>
    </row>
    <row r="927" spans="1:5" x14ac:dyDescent="0.25">
      <c r="A927" s="4" t="s">
        <v>8219</v>
      </c>
      <c r="B927" s="4">
        <v>17</v>
      </c>
      <c r="D927" s="4" t="s">
        <v>8221</v>
      </c>
      <c r="E927" s="4">
        <v>9</v>
      </c>
    </row>
    <row r="928" spans="1:5" x14ac:dyDescent="0.25">
      <c r="A928" s="4" t="s">
        <v>8219</v>
      </c>
      <c r="B928" s="4">
        <v>354</v>
      </c>
      <c r="D928" s="4" t="s">
        <v>8221</v>
      </c>
      <c r="E928" s="4">
        <v>16</v>
      </c>
    </row>
    <row r="929" spans="1:5" x14ac:dyDescent="0.25">
      <c r="A929" s="4" t="s">
        <v>8219</v>
      </c>
      <c r="B929" s="4">
        <v>191</v>
      </c>
      <c r="D929" s="4" t="s">
        <v>8221</v>
      </c>
      <c r="E929" s="4">
        <v>1</v>
      </c>
    </row>
    <row r="930" spans="1:5" x14ac:dyDescent="0.25">
      <c r="A930" s="4" t="s">
        <v>8219</v>
      </c>
      <c r="B930" s="4">
        <v>303</v>
      </c>
      <c r="D930" s="4" t="s">
        <v>8221</v>
      </c>
      <c r="E930" s="4">
        <v>7</v>
      </c>
    </row>
    <row r="931" spans="1:5" x14ac:dyDescent="0.25">
      <c r="A931" s="4" t="s">
        <v>8219</v>
      </c>
      <c r="B931" s="4">
        <v>137</v>
      </c>
      <c r="D931" s="4" t="s">
        <v>8221</v>
      </c>
      <c r="E931" s="4">
        <v>0</v>
      </c>
    </row>
    <row r="932" spans="1:5" x14ac:dyDescent="0.25">
      <c r="A932" s="4" t="s">
        <v>8219</v>
      </c>
      <c r="B932" s="4">
        <v>41</v>
      </c>
      <c r="D932" s="4" t="s">
        <v>8221</v>
      </c>
      <c r="E932" s="4">
        <v>0</v>
      </c>
    </row>
    <row r="933" spans="1:5" x14ac:dyDescent="0.25">
      <c r="A933" s="4" t="s">
        <v>8219</v>
      </c>
      <c r="B933" s="4">
        <v>398</v>
      </c>
      <c r="D933" s="4" t="s">
        <v>8221</v>
      </c>
      <c r="E933" s="4">
        <v>0</v>
      </c>
    </row>
    <row r="934" spans="1:5" x14ac:dyDescent="0.25">
      <c r="A934" s="4" t="s">
        <v>8219</v>
      </c>
      <c r="B934" s="4">
        <v>1737</v>
      </c>
      <c r="D934" s="4" t="s">
        <v>8221</v>
      </c>
      <c r="E934" s="4">
        <v>0</v>
      </c>
    </row>
    <row r="935" spans="1:5" x14ac:dyDescent="0.25">
      <c r="A935" s="4" t="s">
        <v>8219</v>
      </c>
      <c r="B935" s="4">
        <v>971</v>
      </c>
      <c r="D935" s="4" t="s">
        <v>8221</v>
      </c>
      <c r="E935" s="4">
        <v>0</v>
      </c>
    </row>
    <row r="936" spans="1:5" x14ac:dyDescent="0.25">
      <c r="A936" s="4" t="s">
        <v>8219</v>
      </c>
      <c r="B936" s="4">
        <v>183</v>
      </c>
      <c r="D936" s="4" t="s">
        <v>8221</v>
      </c>
      <c r="E936" s="4">
        <v>1</v>
      </c>
    </row>
    <row r="937" spans="1:5" x14ac:dyDescent="0.25">
      <c r="A937" s="4" t="s">
        <v>8219</v>
      </c>
      <c r="B937" s="4">
        <v>4562</v>
      </c>
      <c r="D937" s="4" t="s">
        <v>8221</v>
      </c>
      <c r="E937" s="4">
        <v>2</v>
      </c>
    </row>
    <row r="938" spans="1:5" x14ac:dyDescent="0.25">
      <c r="A938" s="4" t="s">
        <v>8219</v>
      </c>
      <c r="B938" s="4">
        <v>26457</v>
      </c>
      <c r="D938" s="4" t="s">
        <v>8221</v>
      </c>
      <c r="E938" s="4">
        <v>1</v>
      </c>
    </row>
    <row r="939" spans="1:5" x14ac:dyDescent="0.25">
      <c r="A939" s="4" t="s">
        <v>8219</v>
      </c>
      <c r="B939" s="4">
        <v>162</v>
      </c>
      <c r="D939" s="4" t="s">
        <v>8221</v>
      </c>
      <c r="E939" s="4">
        <v>15</v>
      </c>
    </row>
    <row r="940" spans="1:5" x14ac:dyDescent="0.25">
      <c r="A940" s="4" t="s">
        <v>8219</v>
      </c>
      <c r="B940" s="4">
        <v>479</v>
      </c>
      <c r="D940" s="4" t="s">
        <v>8221</v>
      </c>
      <c r="E940" s="4">
        <v>1</v>
      </c>
    </row>
    <row r="941" spans="1:5" x14ac:dyDescent="0.25">
      <c r="A941" s="4" t="s">
        <v>8219</v>
      </c>
      <c r="B941" s="4">
        <v>426</v>
      </c>
      <c r="D941" s="4" t="s">
        <v>8221</v>
      </c>
      <c r="E941" s="4">
        <v>1</v>
      </c>
    </row>
    <row r="942" spans="1:5" x14ac:dyDescent="0.25">
      <c r="A942" s="4" t="s">
        <v>8219</v>
      </c>
      <c r="B942" s="4">
        <v>450</v>
      </c>
      <c r="D942" s="4" t="s">
        <v>8221</v>
      </c>
      <c r="E942" s="4">
        <v>0</v>
      </c>
    </row>
    <row r="943" spans="1:5" x14ac:dyDescent="0.25">
      <c r="A943" s="4" t="s">
        <v>8219</v>
      </c>
      <c r="B943" s="4">
        <v>1780</v>
      </c>
      <c r="D943" s="4" t="s">
        <v>8221</v>
      </c>
      <c r="E943" s="4">
        <v>39</v>
      </c>
    </row>
    <row r="944" spans="1:5" x14ac:dyDescent="0.25">
      <c r="A944" s="4" t="s">
        <v>8219</v>
      </c>
      <c r="B944" s="4">
        <v>122</v>
      </c>
      <c r="D944" s="4" t="s">
        <v>8221</v>
      </c>
      <c r="E944" s="4">
        <v>103</v>
      </c>
    </row>
    <row r="945" spans="1:5" x14ac:dyDescent="0.25">
      <c r="A945" s="4" t="s">
        <v>8219</v>
      </c>
      <c r="B945" s="4">
        <v>95</v>
      </c>
      <c r="D945" s="4" t="s">
        <v>8221</v>
      </c>
      <c r="E945" s="4">
        <v>0</v>
      </c>
    </row>
    <row r="946" spans="1:5" x14ac:dyDescent="0.25">
      <c r="A946" s="4" t="s">
        <v>8219</v>
      </c>
      <c r="B946" s="4">
        <v>325</v>
      </c>
      <c r="D946" s="4" t="s">
        <v>8221</v>
      </c>
      <c r="E946" s="4">
        <v>39</v>
      </c>
    </row>
    <row r="947" spans="1:5" x14ac:dyDescent="0.25">
      <c r="A947" s="4" t="s">
        <v>8219</v>
      </c>
      <c r="B947" s="4">
        <v>353</v>
      </c>
      <c r="D947" s="4" t="s">
        <v>8221</v>
      </c>
      <c r="E947" s="4">
        <v>15</v>
      </c>
    </row>
    <row r="948" spans="1:5" x14ac:dyDescent="0.25">
      <c r="A948" s="4" t="s">
        <v>8219</v>
      </c>
      <c r="B948" s="4">
        <v>105</v>
      </c>
      <c r="D948" s="4" t="s">
        <v>8221</v>
      </c>
      <c r="E948" s="4">
        <v>22</v>
      </c>
    </row>
    <row r="949" spans="1:5" x14ac:dyDescent="0.25">
      <c r="A949" s="4" t="s">
        <v>8219</v>
      </c>
      <c r="B949" s="4">
        <v>729</v>
      </c>
      <c r="D949" s="4" t="s">
        <v>8221</v>
      </c>
      <c r="E949" s="4">
        <v>92</v>
      </c>
    </row>
    <row r="950" spans="1:5" x14ac:dyDescent="0.25">
      <c r="A950" s="4" t="s">
        <v>8219</v>
      </c>
      <c r="B950" s="4">
        <v>454</v>
      </c>
      <c r="D950" s="4" t="s">
        <v>8221</v>
      </c>
      <c r="E950" s="4">
        <v>25</v>
      </c>
    </row>
    <row r="951" spans="1:5" x14ac:dyDescent="0.25">
      <c r="A951" s="4" t="s">
        <v>8219</v>
      </c>
      <c r="B951" s="4">
        <v>539</v>
      </c>
      <c r="D951" s="4" t="s">
        <v>8221</v>
      </c>
      <c r="E951" s="4">
        <v>19</v>
      </c>
    </row>
    <row r="952" spans="1:5" x14ac:dyDescent="0.25">
      <c r="A952" s="4" t="s">
        <v>8219</v>
      </c>
      <c r="B952" s="4">
        <v>79</v>
      </c>
      <c r="D952" s="4" t="s">
        <v>8221</v>
      </c>
      <c r="E952" s="4">
        <v>19</v>
      </c>
    </row>
    <row r="953" spans="1:5" x14ac:dyDescent="0.25">
      <c r="A953" s="4" t="s">
        <v>8219</v>
      </c>
      <c r="B953" s="4">
        <v>94</v>
      </c>
      <c r="D953" s="4" t="s">
        <v>8221</v>
      </c>
      <c r="E953" s="4">
        <v>13</v>
      </c>
    </row>
    <row r="954" spans="1:5" x14ac:dyDescent="0.25">
      <c r="A954" s="4" t="s">
        <v>8219</v>
      </c>
      <c r="B954" s="4">
        <v>625</v>
      </c>
      <c r="D954" s="4" t="s">
        <v>8221</v>
      </c>
      <c r="E954" s="4">
        <v>124</v>
      </c>
    </row>
    <row r="955" spans="1:5" x14ac:dyDescent="0.25">
      <c r="A955" s="4" t="s">
        <v>8219</v>
      </c>
      <c r="B955" s="4">
        <v>508</v>
      </c>
      <c r="D955" s="4" t="s">
        <v>8221</v>
      </c>
      <c r="E955" s="4">
        <v>4</v>
      </c>
    </row>
    <row r="956" spans="1:5" x14ac:dyDescent="0.25">
      <c r="A956" s="4" t="s">
        <v>8219</v>
      </c>
      <c r="B956" s="4">
        <v>531</v>
      </c>
      <c r="D956" s="4" t="s">
        <v>8221</v>
      </c>
      <c r="E956" s="4">
        <v>10</v>
      </c>
    </row>
    <row r="957" spans="1:5" x14ac:dyDescent="0.25">
      <c r="A957" s="4" t="s">
        <v>8219</v>
      </c>
      <c r="B957" s="4">
        <v>158</v>
      </c>
      <c r="D957" s="4" t="s">
        <v>8221</v>
      </c>
      <c r="E957" s="4">
        <v>15</v>
      </c>
    </row>
    <row r="958" spans="1:5" x14ac:dyDescent="0.25">
      <c r="A958" s="4" t="s">
        <v>8219</v>
      </c>
      <c r="B958" s="4">
        <v>508</v>
      </c>
      <c r="D958" s="4" t="s">
        <v>8221</v>
      </c>
      <c r="E958" s="4">
        <v>38</v>
      </c>
    </row>
    <row r="959" spans="1:5" x14ac:dyDescent="0.25">
      <c r="A959" s="4" t="s">
        <v>8219</v>
      </c>
      <c r="B959" s="4">
        <v>644</v>
      </c>
      <c r="D959" s="4" t="s">
        <v>8221</v>
      </c>
      <c r="E959" s="4">
        <v>152</v>
      </c>
    </row>
    <row r="960" spans="1:5" x14ac:dyDescent="0.25">
      <c r="A960" s="4" t="s">
        <v>8219</v>
      </c>
      <c r="B960" s="4">
        <v>848</v>
      </c>
      <c r="D960" s="4" t="s">
        <v>8221</v>
      </c>
      <c r="E960" s="4">
        <v>24</v>
      </c>
    </row>
    <row r="961" spans="1:5" x14ac:dyDescent="0.25">
      <c r="A961" s="4" t="s">
        <v>8219</v>
      </c>
      <c r="B961" s="4">
        <v>429</v>
      </c>
      <c r="D961" s="4" t="s">
        <v>8221</v>
      </c>
      <c r="E961" s="4">
        <v>76</v>
      </c>
    </row>
    <row r="962" spans="1:5" x14ac:dyDescent="0.25">
      <c r="A962" s="4" t="s">
        <v>8219</v>
      </c>
      <c r="B962" s="4">
        <v>204</v>
      </c>
      <c r="D962" s="4" t="s">
        <v>8221</v>
      </c>
      <c r="E962" s="4">
        <v>185</v>
      </c>
    </row>
    <row r="963" spans="1:5" x14ac:dyDescent="0.25">
      <c r="A963" s="4" t="s">
        <v>8219</v>
      </c>
      <c r="B963" s="4">
        <v>379</v>
      </c>
      <c r="D963" s="4" t="s">
        <v>8221</v>
      </c>
      <c r="E963" s="4">
        <v>33</v>
      </c>
    </row>
    <row r="964" spans="1:5" x14ac:dyDescent="0.25">
      <c r="A964" s="4" t="s">
        <v>8219</v>
      </c>
      <c r="B964" s="4">
        <v>271</v>
      </c>
      <c r="D964" s="4" t="s">
        <v>8221</v>
      </c>
      <c r="E964" s="4">
        <v>108</v>
      </c>
    </row>
    <row r="965" spans="1:5" x14ac:dyDescent="0.25">
      <c r="A965" s="4" t="s">
        <v>8219</v>
      </c>
      <c r="B965" s="4">
        <v>120</v>
      </c>
      <c r="D965" s="4" t="s">
        <v>8221</v>
      </c>
      <c r="E965" s="4">
        <v>29</v>
      </c>
    </row>
    <row r="966" spans="1:5" x14ac:dyDescent="0.25">
      <c r="A966" s="4" t="s">
        <v>8219</v>
      </c>
      <c r="B966" s="4">
        <v>140</v>
      </c>
      <c r="D966" s="4" t="s">
        <v>8221</v>
      </c>
      <c r="E966" s="4">
        <v>24</v>
      </c>
    </row>
    <row r="967" spans="1:5" x14ac:dyDescent="0.25">
      <c r="A967" s="4" t="s">
        <v>8219</v>
      </c>
      <c r="B967" s="4">
        <v>193</v>
      </c>
      <c r="D967" s="4" t="s">
        <v>8221</v>
      </c>
      <c r="E967" s="4">
        <v>4</v>
      </c>
    </row>
    <row r="968" spans="1:5" x14ac:dyDescent="0.25">
      <c r="A968" s="4" t="s">
        <v>8219</v>
      </c>
      <c r="B968" s="4">
        <v>180</v>
      </c>
      <c r="D968" s="4" t="s">
        <v>8221</v>
      </c>
      <c r="E968" s="4">
        <v>4</v>
      </c>
    </row>
    <row r="969" spans="1:5" x14ac:dyDescent="0.25">
      <c r="A969" s="4" t="s">
        <v>8219</v>
      </c>
      <c r="B969" s="4">
        <v>263</v>
      </c>
      <c r="D969" s="4" t="s">
        <v>8221</v>
      </c>
      <c r="E969" s="4">
        <v>15</v>
      </c>
    </row>
    <row r="970" spans="1:5" x14ac:dyDescent="0.25">
      <c r="A970" s="4" t="s">
        <v>8219</v>
      </c>
      <c r="B970" s="4">
        <v>217</v>
      </c>
      <c r="D970" s="4" t="s">
        <v>8221</v>
      </c>
      <c r="E970" s="4">
        <v>4</v>
      </c>
    </row>
    <row r="971" spans="1:5" x14ac:dyDescent="0.25">
      <c r="A971" s="4" t="s">
        <v>8219</v>
      </c>
      <c r="B971" s="4">
        <v>443</v>
      </c>
      <c r="D971" s="4" t="s">
        <v>8221</v>
      </c>
      <c r="E971" s="4">
        <v>139</v>
      </c>
    </row>
    <row r="972" spans="1:5" x14ac:dyDescent="0.25">
      <c r="A972" s="4" t="s">
        <v>8219</v>
      </c>
      <c r="B972" s="4">
        <v>1373</v>
      </c>
      <c r="D972" s="4" t="s">
        <v>8221</v>
      </c>
      <c r="E972" s="4">
        <v>2</v>
      </c>
    </row>
    <row r="973" spans="1:5" x14ac:dyDescent="0.25">
      <c r="A973" s="4" t="s">
        <v>8219</v>
      </c>
      <c r="B973" s="4">
        <v>742</v>
      </c>
      <c r="D973" s="4" t="s">
        <v>8221</v>
      </c>
      <c r="E973" s="4">
        <v>18</v>
      </c>
    </row>
    <row r="974" spans="1:5" x14ac:dyDescent="0.25">
      <c r="A974" s="4" t="s">
        <v>8219</v>
      </c>
      <c r="B974" s="4">
        <v>170</v>
      </c>
      <c r="D974" s="4" t="s">
        <v>8221</v>
      </c>
      <c r="E974" s="4">
        <v>81</v>
      </c>
    </row>
    <row r="975" spans="1:5" x14ac:dyDescent="0.25">
      <c r="A975" s="4" t="s">
        <v>8219</v>
      </c>
      <c r="B975" s="4">
        <v>242</v>
      </c>
      <c r="D975" s="4" t="s">
        <v>8221</v>
      </c>
      <c r="E975" s="4">
        <v>86</v>
      </c>
    </row>
    <row r="976" spans="1:5" x14ac:dyDescent="0.25">
      <c r="A976" s="4" t="s">
        <v>8219</v>
      </c>
      <c r="B976" s="4">
        <v>541</v>
      </c>
      <c r="D976" s="4" t="s">
        <v>8221</v>
      </c>
      <c r="E976" s="4">
        <v>140</v>
      </c>
    </row>
    <row r="977" spans="1:5" x14ac:dyDescent="0.25">
      <c r="A977" s="4" t="s">
        <v>8219</v>
      </c>
      <c r="B977" s="4">
        <v>121</v>
      </c>
      <c r="D977" s="4" t="s">
        <v>8221</v>
      </c>
      <c r="E977" s="4">
        <v>37</v>
      </c>
    </row>
    <row r="978" spans="1:5" x14ac:dyDescent="0.25">
      <c r="A978" s="4" t="s">
        <v>8219</v>
      </c>
      <c r="B978" s="4">
        <v>621</v>
      </c>
      <c r="D978" s="4" t="s">
        <v>8221</v>
      </c>
      <c r="E978" s="4">
        <v>6</v>
      </c>
    </row>
    <row r="979" spans="1:5" x14ac:dyDescent="0.25">
      <c r="A979" s="4" t="s">
        <v>8219</v>
      </c>
      <c r="B979" s="4">
        <v>101</v>
      </c>
      <c r="D979" s="4" t="s">
        <v>8221</v>
      </c>
      <c r="E979" s="4">
        <v>113</v>
      </c>
    </row>
    <row r="980" spans="1:5" x14ac:dyDescent="0.25">
      <c r="A980" s="4" t="s">
        <v>8219</v>
      </c>
      <c r="B980" s="4">
        <v>554</v>
      </c>
      <c r="D980" s="4" t="s">
        <v>8221</v>
      </c>
      <c r="E980" s="4">
        <v>37</v>
      </c>
    </row>
    <row r="981" spans="1:5" x14ac:dyDescent="0.25">
      <c r="A981" s="4" t="s">
        <v>8219</v>
      </c>
      <c r="B981" s="4">
        <v>666</v>
      </c>
      <c r="D981" s="4" t="s">
        <v>8221</v>
      </c>
      <c r="E981" s="4">
        <v>18</v>
      </c>
    </row>
    <row r="982" spans="1:5" x14ac:dyDescent="0.25">
      <c r="A982" s="4" t="s">
        <v>8219</v>
      </c>
      <c r="B982" s="4">
        <v>410</v>
      </c>
      <c r="D982" s="4" t="s">
        <v>8221</v>
      </c>
      <c r="E982" s="4">
        <v>75</v>
      </c>
    </row>
    <row r="983" spans="1:5" x14ac:dyDescent="0.25">
      <c r="A983" s="4" t="s">
        <v>8219</v>
      </c>
      <c r="B983" s="4">
        <v>375</v>
      </c>
      <c r="D983" s="4" t="s">
        <v>8221</v>
      </c>
      <c r="E983" s="4">
        <v>52</v>
      </c>
    </row>
    <row r="984" spans="1:5" x14ac:dyDescent="0.25">
      <c r="A984" s="4" t="s">
        <v>8219</v>
      </c>
      <c r="B984" s="4">
        <v>1364</v>
      </c>
      <c r="D984" s="4" t="s">
        <v>8221</v>
      </c>
      <c r="E984" s="4">
        <v>122</v>
      </c>
    </row>
    <row r="985" spans="1:5" x14ac:dyDescent="0.25">
      <c r="A985" s="4" t="s">
        <v>8219</v>
      </c>
      <c r="B985" s="4">
        <v>35</v>
      </c>
      <c r="D985" s="4" t="s">
        <v>8221</v>
      </c>
      <c r="E985" s="4">
        <v>8</v>
      </c>
    </row>
    <row r="986" spans="1:5" x14ac:dyDescent="0.25">
      <c r="A986" s="4" t="s">
        <v>8219</v>
      </c>
      <c r="B986" s="4">
        <v>203</v>
      </c>
      <c r="D986" s="4" t="s">
        <v>8221</v>
      </c>
      <c r="E986" s="4">
        <v>8</v>
      </c>
    </row>
    <row r="987" spans="1:5" x14ac:dyDescent="0.25">
      <c r="A987" s="4" t="s">
        <v>8219</v>
      </c>
      <c r="B987" s="4">
        <v>49</v>
      </c>
      <c r="D987" s="4" t="s">
        <v>8221</v>
      </c>
      <c r="E987" s="4">
        <v>96</v>
      </c>
    </row>
    <row r="988" spans="1:5" x14ac:dyDescent="0.25">
      <c r="A988" s="4" t="s">
        <v>8219</v>
      </c>
      <c r="B988" s="4">
        <v>5812</v>
      </c>
      <c r="D988" s="4" t="s">
        <v>8221</v>
      </c>
      <c r="E988" s="4">
        <v>9</v>
      </c>
    </row>
    <row r="989" spans="1:5" x14ac:dyDescent="0.25">
      <c r="A989" s="4" t="s">
        <v>8219</v>
      </c>
      <c r="B989" s="4">
        <v>1556</v>
      </c>
      <c r="D989" s="4" t="s">
        <v>8221</v>
      </c>
      <c r="E989" s="4">
        <v>2</v>
      </c>
    </row>
    <row r="990" spans="1:5" x14ac:dyDescent="0.25">
      <c r="A990" s="4" t="s">
        <v>8219</v>
      </c>
      <c r="B990" s="4">
        <v>65</v>
      </c>
      <c r="D990" s="4" t="s">
        <v>8221</v>
      </c>
      <c r="E990" s="4">
        <v>26</v>
      </c>
    </row>
    <row r="991" spans="1:5" x14ac:dyDescent="0.25">
      <c r="A991" s="4" t="s">
        <v>8219</v>
      </c>
      <c r="B991" s="4">
        <v>10</v>
      </c>
      <c r="D991" s="4" t="s">
        <v>8221</v>
      </c>
      <c r="E991" s="4">
        <v>23</v>
      </c>
    </row>
    <row r="992" spans="1:5" x14ac:dyDescent="0.25">
      <c r="A992" s="4" t="s">
        <v>8219</v>
      </c>
      <c r="B992" s="4">
        <v>76</v>
      </c>
      <c r="D992" s="4" t="s">
        <v>8221</v>
      </c>
      <c r="E992" s="4">
        <v>0</v>
      </c>
    </row>
    <row r="993" spans="1:5" x14ac:dyDescent="0.25">
      <c r="A993" s="4" t="s">
        <v>8219</v>
      </c>
      <c r="B993" s="4">
        <v>263</v>
      </c>
      <c r="D993" s="4" t="s">
        <v>8221</v>
      </c>
      <c r="E993" s="4">
        <v>140</v>
      </c>
    </row>
    <row r="994" spans="1:5" x14ac:dyDescent="0.25">
      <c r="A994" s="4" t="s">
        <v>8219</v>
      </c>
      <c r="B994" s="4">
        <v>1530</v>
      </c>
      <c r="D994" s="4" t="s">
        <v>8221</v>
      </c>
      <c r="E994" s="4">
        <v>0</v>
      </c>
    </row>
    <row r="995" spans="1:5" x14ac:dyDescent="0.25">
      <c r="A995" s="4" t="s">
        <v>8219</v>
      </c>
      <c r="B995" s="4">
        <v>278</v>
      </c>
      <c r="D995" s="4" t="s">
        <v>8221</v>
      </c>
      <c r="E995" s="4">
        <v>6</v>
      </c>
    </row>
    <row r="996" spans="1:5" x14ac:dyDescent="0.25">
      <c r="A996" s="4" t="s">
        <v>8219</v>
      </c>
      <c r="B996" s="4">
        <v>350</v>
      </c>
      <c r="D996" s="4" t="s">
        <v>8221</v>
      </c>
      <c r="E996" s="4">
        <v>100</v>
      </c>
    </row>
    <row r="997" spans="1:5" x14ac:dyDescent="0.25">
      <c r="A997" s="4" t="s">
        <v>8219</v>
      </c>
      <c r="B997" s="4">
        <v>470</v>
      </c>
      <c r="D997" s="4" t="s">
        <v>8221</v>
      </c>
      <c r="E997" s="4">
        <v>0</v>
      </c>
    </row>
    <row r="998" spans="1:5" x14ac:dyDescent="0.25">
      <c r="A998" s="4" t="s">
        <v>8219</v>
      </c>
      <c r="B998" s="4">
        <v>3</v>
      </c>
      <c r="D998" s="4" t="s">
        <v>8221</v>
      </c>
      <c r="E998" s="4">
        <v>4</v>
      </c>
    </row>
    <row r="999" spans="1:5" x14ac:dyDescent="0.25">
      <c r="A999" s="4" t="s">
        <v>8219</v>
      </c>
      <c r="B999" s="4">
        <v>8200</v>
      </c>
      <c r="D999" s="4" t="s">
        <v>8221</v>
      </c>
      <c r="E999" s="4">
        <v>8</v>
      </c>
    </row>
    <row r="1000" spans="1:5" x14ac:dyDescent="0.25">
      <c r="A1000" s="4" t="s">
        <v>8219</v>
      </c>
      <c r="B1000" s="4">
        <v>8359</v>
      </c>
      <c r="D1000" s="4" t="s">
        <v>8221</v>
      </c>
      <c r="E1000" s="4">
        <v>0</v>
      </c>
    </row>
    <row r="1001" spans="1:5" x14ac:dyDescent="0.25">
      <c r="A1001" s="4" t="s">
        <v>8219</v>
      </c>
      <c r="B1001" s="4">
        <v>188</v>
      </c>
      <c r="D1001" s="4" t="s">
        <v>8221</v>
      </c>
      <c r="E1001" s="4">
        <v>16</v>
      </c>
    </row>
    <row r="1002" spans="1:5" x14ac:dyDescent="0.25">
      <c r="A1002" s="4" t="s">
        <v>8219</v>
      </c>
      <c r="B1002" s="4">
        <v>48</v>
      </c>
      <c r="D1002" s="4" t="s">
        <v>8221</v>
      </c>
      <c r="E1002" s="4">
        <v>2</v>
      </c>
    </row>
    <row r="1003" spans="1:5" x14ac:dyDescent="0.25">
      <c r="A1003" s="4" t="s">
        <v>8219</v>
      </c>
      <c r="B1003" s="4">
        <v>607</v>
      </c>
      <c r="D1003" s="4" t="s">
        <v>8221</v>
      </c>
      <c r="E1003" s="4">
        <v>48</v>
      </c>
    </row>
    <row r="1004" spans="1:5" x14ac:dyDescent="0.25">
      <c r="A1004" s="4" t="s">
        <v>8219</v>
      </c>
      <c r="B1004" s="4">
        <v>50</v>
      </c>
      <c r="D1004" s="4" t="s">
        <v>8221</v>
      </c>
      <c r="E1004" s="4">
        <v>2</v>
      </c>
    </row>
    <row r="1005" spans="1:5" x14ac:dyDescent="0.25">
      <c r="A1005" s="4" t="s">
        <v>8219</v>
      </c>
      <c r="B1005" s="4">
        <v>55</v>
      </c>
      <c r="D1005" s="4" t="s">
        <v>8221</v>
      </c>
      <c r="E1005" s="4">
        <v>2</v>
      </c>
    </row>
    <row r="1006" spans="1:5" x14ac:dyDescent="0.25">
      <c r="A1006" s="4" t="s">
        <v>8219</v>
      </c>
      <c r="B1006" s="4">
        <v>38</v>
      </c>
      <c r="D1006" s="4" t="s">
        <v>8221</v>
      </c>
      <c r="E1006" s="4">
        <v>1</v>
      </c>
    </row>
    <row r="1007" spans="1:5" x14ac:dyDescent="0.25">
      <c r="A1007" s="4" t="s">
        <v>8219</v>
      </c>
      <c r="B1007" s="4">
        <v>25</v>
      </c>
      <c r="D1007" s="4" t="s">
        <v>8221</v>
      </c>
      <c r="E1007" s="4">
        <v>17</v>
      </c>
    </row>
    <row r="1008" spans="1:5" x14ac:dyDescent="0.25">
      <c r="A1008" s="4" t="s">
        <v>8219</v>
      </c>
      <c r="B1008" s="4">
        <v>46</v>
      </c>
      <c r="D1008" s="4" t="s">
        <v>8221</v>
      </c>
      <c r="E1008" s="4">
        <v>0</v>
      </c>
    </row>
    <row r="1009" spans="1:5" x14ac:dyDescent="0.25">
      <c r="A1009" s="4" t="s">
        <v>8219</v>
      </c>
      <c r="B1009" s="4">
        <v>83</v>
      </c>
      <c r="D1009" s="4" t="s">
        <v>8221</v>
      </c>
      <c r="E1009" s="4">
        <v>11</v>
      </c>
    </row>
    <row r="1010" spans="1:5" x14ac:dyDescent="0.25">
      <c r="A1010" s="4" t="s">
        <v>8219</v>
      </c>
      <c r="B1010" s="4">
        <v>35</v>
      </c>
      <c r="D1010" s="4" t="s">
        <v>8221</v>
      </c>
      <c r="E1010" s="4">
        <v>95</v>
      </c>
    </row>
    <row r="1011" spans="1:5" x14ac:dyDescent="0.25">
      <c r="A1011" s="4" t="s">
        <v>8219</v>
      </c>
      <c r="B1011" s="4">
        <v>25</v>
      </c>
      <c r="D1011" s="4" t="s">
        <v>8221</v>
      </c>
      <c r="E1011" s="4">
        <v>13</v>
      </c>
    </row>
    <row r="1012" spans="1:5" x14ac:dyDescent="0.25">
      <c r="A1012" s="4" t="s">
        <v>8219</v>
      </c>
      <c r="B1012" s="4">
        <v>75</v>
      </c>
      <c r="D1012" s="4" t="s">
        <v>8221</v>
      </c>
      <c r="E1012" s="4">
        <v>2</v>
      </c>
    </row>
    <row r="1013" spans="1:5" x14ac:dyDescent="0.25">
      <c r="A1013" s="4" t="s">
        <v>8219</v>
      </c>
      <c r="B1013" s="4">
        <v>62</v>
      </c>
      <c r="D1013" s="4" t="s">
        <v>8221</v>
      </c>
      <c r="E1013" s="4">
        <v>2</v>
      </c>
    </row>
    <row r="1014" spans="1:5" x14ac:dyDescent="0.25">
      <c r="A1014" s="4" t="s">
        <v>8219</v>
      </c>
      <c r="B1014" s="4">
        <v>160</v>
      </c>
      <c r="D1014" s="4" t="s">
        <v>8221</v>
      </c>
      <c r="E1014" s="4">
        <v>3</v>
      </c>
    </row>
    <row r="1015" spans="1:5" x14ac:dyDescent="0.25">
      <c r="A1015" s="4" t="s">
        <v>8219</v>
      </c>
      <c r="B1015" s="4">
        <v>246</v>
      </c>
      <c r="D1015" s="4" t="s">
        <v>8221</v>
      </c>
      <c r="E1015" s="4">
        <v>0</v>
      </c>
    </row>
    <row r="1016" spans="1:5" x14ac:dyDescent="0.25">
      <c r="A1016" s="4" t="s">
        <v>8219</v>
      </c>
      <c r="B1016" s="4">
        <v>55</v>
      </c>
      <c r="D1016" s="4" t="s">
        <v>8221</v>
      </c>
      <c r="E1016" s="4">
        <v>0</v>
      </c>
    </row>
    <row r="1017" spans="1:5" x14ac:dyDescent="0.25">
      <c r="A1017" s="4" t="s">
        <v>8219</v>
      </c>
      <c r="B1017" s="4">
        <v>23</v>
      </c>
      <c r="D1017" s="4" t="s">
        <v>8221</v>
      </c>
      <c r="E1017" s="4">
        <v>0</v>
      </c>
    </row>
    <row r="1018" spans="1:5" x14ac:dyDescent="0.25">
      <c r="A1018" s="4" t="s">
        <v>8219</v>
      </c>
      <c r="B1018" s="4">
        <v>72</v>
      </c>
      <c r="D1018" s="4" t="s">
        <v>8221</v>
      </c>
      <c r="E1018" s="4">
        <v>2</v>
      </c>
    </row>
    <row r="1019" spans="1:5" x14ac:dyDescent="0.25">
      <c r="A1019" s="4" t="s">
        <v>8219</v>
      </c>
      <c r="B1019" s="4">
        <v>22</v>
      </c>
      <c r="D1019" s="4" t="s">
        <v>8221</v>
      </c>
      <c r="E1019" s="4">
        <v>24</v>
      </c>
    </row>
    <row r="1020" spans="1:5" x14ac:dyDescent="0.25">
      <c r="A1020" s="4" t="s">
        <v>8219</v>
      </c>
      <c r="B1020" s="4">
        <v>14</v>
      </c>
      <c r="D1020" s="4" t="s">
        <v>8221</v>
      </c>
      <c r="E1020" s="4">
        <v>25</v>
      </c>
    </row>
    <row r="1021" spans="1:5" x14ac:dyDescent="0.25">
      <c r="A1021" s="4" t="s">
        <v>8219</v>
      </c>
      <c r="B1021" s="4">
        <v>38</v>
      </c>
      <c r="D1021" s="4" t="s">
        <v>8221</v>
      </c>
      <c r="E1021" s="4">
        <v>3</v>
      </c>
    </row>
    <row r="1022" spans="1:5" x14ac:dyDescent="0.25">
      <c r="A1022" s="4" t="s">
        <v>8219</v>
      </c>
      <c r="B1022" s="4">
        <v>32</v>
      </c>
      <c r="D1022" s="4" t="s">
        <v>8221</v>
      </c>
      <c r="E1022" s="4">
        <v>41</v>
      </c>
    </row>
    <row r="1023" spans="1:5" x14ac:dyDescent="0.25">
      <c r="A1023" s="4" t="s">
        <v>8219</v>
      </c>
      <c r="B1023" s="4">
        <v>63</v>
      </c>
      <c r="D1023" s="4" t="s">
        <v>8221</v>
      </c>
      <c r="E1023" s="4">
        <v>2</v>
      </c>
    </row>
    <row r="1024" spans="1:5" x14ac:dyDescent="0.25">
      <c r="A1024" s="4" t="s">
        <v>8219</v>
      </c>
      <c r="B1024" s="4">
        <v>27</v>
      </c>
      <c r="D1024" s="4" t="s">
        <v>8221</v>
      </c>
      <c r="E1024" s="4">
        <v>4</v>
      </c>
    </row>
    <row r="1025" spans="1:5" x14ac:dyDescent="0.25">
      <c r="A1025" s="4" t="s">
        <v>8219</v>
      </c>
      <c r="B1025" s="4">
        <v>44</v>
      </c>
      <c r="D1025" s="4" t="s">
        <v>8221</v>
      </c>
      <c r="E1025" s="4">
        <v>99</v>
      </c>
    </row>
    <row r="1026" spans="1:5" x14ac:dyDescent="0.25">
      <c r="A1026" s="4" t="s">
        <v>8219</v>
      </c>
      <c r="B1026" s="4">
        <v>38</v>
      </c>
      <c r="D1026" s="4" t="s">
        <v>8221</v>
      </c>
      <c r="E1026" s="4">
        <v>4</v>
      </c>
    </row>
    <row r="1027" spans="1:5" x14ac:dyDescent="0.25">
      <c r="A1027" s="4" t="s">
        <v>8219</v>
      </c>
      <c r="B1027" s="4">
        <v>115</v>
      </c>
      <c r="D1027" s="4" t="s">
        <v>8221</v>
      </c>
      <c r="E1027" s="4">
        <v>4</v>
      </c>
    </row>
    <row r="1028" spans="1:5" x14ac:dyDescent="0.25">
      <c r="A1028" s="4" t="s">
        <v>8219</v>
      </c>
      <c r="B1028" s="4">
        <v>37</v>
      </c>
      <c r="D1028" s="4" t="s">
        <v>8221</v>
      </c>
      <c r="E1028" s="4">
        <v>38</v>
      </c>
    </row>
    <row r="1029" spans="1:5" x14ac:dyDescent="0.25">
      <c r="A1029" s="4" t="s">
        <v>8219</v>
      </c>
      <c r="B1029" s="4">
        <v>99</v>
      </c>
      <c r="D1029" s="4" t="s">
        <v>8221</v>
      </c>
      <c r="E1029" s="4">
        <v>285</v>
      </c>
    </row>
    <row r="1030" spans="1:5" x14ac:dyDescent="0.25">
      <c r="A1030" s="4" t="s">
        <v>8219</v>
      </c>
      <c r="B1030" s="4">
        <v>44</v>
      </c>
      <c r="D1030" s="4" t="s">
        <v>8221</v>
      </c>
      <c r="E1030" s="4">
        <v>1</v>
      </c>
    </row>
    <row r="1031" spans="1:5" x14ac:dyDescent="0.25">
      <c r="A1031" s="4" t="s">
        <v>8219</v>
      </c>
      <c r="B1031" s="4">
        <v>58</v>
      </c>
      <c r="D1031" s="4" t="s">
        <v>8221</v>
      </c>
      <c r="E1031" s="4">
        <v>42</v>
      </c>
    </row>
    <row r="1032" spans="1:5" x14ac:dyDescent="0.25">
      <c r="A1032" s="4" t="s">
        <v>8219</v>
      </c>
      <c r="B1032" s="4">
        <v>191</v>
      </c>
      <c r="D1032" s="4" t="s">
        <v>8221</v>
      </c>
      <c r="E1032" s="4">
        <v>26</v>
      </c>
    </row>
    <row r="1033" spans="1:5" x14ac:dyDescent="0.25">
      <c r="A1033" s="4" t="s">
        <v>8219</v>
      </c>
      <c r="B1033" s="4">
        <v>40</v>
      </c>
      <c r="D1033" s="4" t="s">
        <v>8221</v>
      </c>
      <c r="E1033" s="4">
        <v>2</v>
      </c>
    </row>
    <row r="1034" spans="1:5" x14ac:dyDescent="0.25">
      <c r="A1034" s="4" t="s">
        <v>8219</v>
      </c>
      <c r="B1034" s="4">
        <v>38</v>
      </c>
      <c r="D1034" s="4" t="s">
        <v>8221</v>
      </c>
      <c r="E1034" s="4">
        <v>4</v>
      </c>
    </row>
    <row r="1035" spans="1:5" x14ac:dyDescent="0.25">
      <c r="A1035" s="4" t="s">
        <v>8219</v>
      </c>
      <c r="B1035" s="4">
        <v>39</v>
      </c>
      <c r="D1035" s="4" t="s">
        <v>8221</v>
      </c>
      <c r="E1035" s="4">
        <v>6</v>
      </c>
    </row>
    <row r="1036" spans="1:5" x14ac:dyDescent="0.25">
      <c r="A1036" s="4" t="s">
        <v>8219</v>
      </c>
      <c r="B1036" s="4">
        <v>11</v>
      </c>
      <c r="D1036" s="4" t="s">
        <v>8221</v>
      </c>
      <c r="E1036" s="4">
        <v>70</v>
      </c>
    </row>
    <row r="1037" spans="1:5" x14ac:dyDescent="0.25">
      <c r="A1037" s="4" t="s">
        <v>8219</v>
      </c>
      <c r="B1037" s="4">
        <v>107</v>
      </c>
      <c r="D1037" s="4" t="s">
        <v>8221</v>
      </c>
      <c r="E1037" s="4">
        <v>9</v>
      </c>
    </row>
    <row r="1038" spans="1:5" x14ac:dyDescent="0.25">
      <c r="A1038" s="4" t="s">
        <v>8219</v>
      </c>
      <c r="B1038" s="4">
        <v>147</v>
      </c>
      <c r="D1038" s="4" t="s">
        <v>8221</v>
      </c>
      <c r="E1038" s="4">
        <v>8</v>
      </c>
    </row>
    <row r="1039" spans="1:5" x14ac:dyDescent="0.25">
      <c r="A1039" s="4" t="s">
        <v>8219</v>
      </c>
      <c r="B1039" s="4">
        <v>36</v>
      </c>
      <c r="D1039" s="4" t="s">
        <v>8221</v>
      </c>
      <c r="E1039" s="4">
        <v>105</v>
      </c>
    </row>
    <row r="1040" spans="1:5" x14ac:dyDescent="0.25">
      <c r="A1040" s="4" t="s">
        <v>8219</v>
      </c>
      <c r="B1040" s="4">
        <v>92</v>
      </c>
      <c r="D1040" s="4" t="s">
        <v>8221</v>
      </c>
      <c r="E1040" s="4">
        <v>12</v>
      </c>
    </row>
    <row r="1041" spans="1:5" x14ac:dyDescent="0.25">
      <c r="A1041" s="4" t="s">
        <v>8219</v>
      </c>
      <c r="B1041" s="4">
        <v>35</v>
      </c>
      <c r="D1041" s="4" t="s">
        <v>8221</v>
      </c>
      <c r="E1041" s="4">
        <v>0</v>
      </c>
    </row>
    <row r="1042" spans="1:5" x14ac:dyDescent="0.25">
      <c r="A1042" s="4" t="s">
        <v>8219</v>
      </c>
      <c r="B1042" s="4">
        <v>17</v>
      </c>
      <c r="D1042" s="4" t="s">
        <v>8221</v>
      </c>
      <c r="E1042" s="4">
        <v>16</v>
      </c>
    </row>
    <row r="1043" spans="1:5" x14ac:dyDescent="0.25">
      <c r="A1043" s="4" t="s">
        <v>8219</v>
      </c>
      <c r="B1043" s="4">
        <v>22</v>
      </c>
      <c r="D1043" s="4" t="s">
        <v>8221</v>
      </c>
      <c r="E1043" s="4">
        <v>7</v>
      </c>
    </row>
    <row r="1044" spans="1:5" x14ac:dyDescent="0.25">
      <c r="A1044" s="4" t="s">
        <v>8219</v>
      </c>
      <c r="B1044" s="4">
        <v>69</v>
      </c>
      <c r="D1044" s="4" t="s">
        <v>8221</v>
      </c>
      <c r="E1044" s="4">
        <v>4</v>
      </c>
    </row>
    <row r="1045" spans="1:5" x14ac:dyDescent="0.25">
      <c r="A1045" s="4" t="s">
        <v>8219</v>
      </c>
      <c r="B1045" s="4">
        <v>13</v>
      </c>
      <c r="D1045" s="4" t="s">
        <v>8221</v>
      </c>
      <c r="E1045" s="4">
        <v>1</v>
      </c>
    </row>
    <row r="1046" spans="1:5" x14ac:dyDescent="0.25">
      <c r="A1046" s="4" t="s">
        <v>8219</v>
      </c>
      <c r="B1046" s="4">
        <v>58</v>
      </c>
      <c r="D1046" s="4" t="s">
        <v>8221</v>
      </c>
      <c r="E1046" s="4">
        <v>28</v>
      </c>
    </row>
    <row r="1047" spans="1:5" x14ac:dyDescent="0.25">
      <c r="A1047" s="4" t="s">
        <v>8219</v>
      </c>
      <c r="B1047" s="4">
        <v>44</v>
      </c>
      <c r="D1047" s="4" t="s">
        <v>8221</v>
      </c>
      <c r="E1047" s="4">
        <v>1</v>
      </c>
    </row>
    <row r="1048" spans="1:5" x14ac:dyDescent="0.25">
      <c r="A1048" s="4" t="s">
        <v>8219</v>
      </c>
      <c r="B1048" s="4">
        <v>83</v>
      </c>
      <c r="D1048" s="4" t="s">
        <v>8221</v>
      </c>
      <c r="E1048" s="4">
        <v>1</v>
      </c>
    </row>
    <row r="1049" spans="1:5" x14ac:dyDescent="0.25">
      <c r="A1049" s="4" t="s">
        <v>8219</v>
      </c>
      <c r="B1049" s="4">
        <v>117</v>
      </c>
      <c r="D1049" s="4" t="s">
        <v>8221</v>
      </c>
      <c r="E1049" s="4">
        <v>5</v>
      </c>
    </row>
    <row r="1050" spans="1:5" x14ac:dyDescent="0.25">
      <c r="A1050" s="4" t="s">
        <v>8219</v>
      </c>
      <c r="B1050" s="4">
        <v>32</v>
      </c>
      <c r="D1050" s="4" t="s">
        <v>8221</v>
      </c>
      <c r="E1050" s="4">
        <v>3</v>
      </c>
    </row>
    <row r="1051" spans="1:5" x14ac:dyDescent="0.25">
      <c r="A1051" s="4" t="s">
        <v>8219</v>
      </c>
      <c r="B1051" s="4">
        <v>8</v>
      </c>
      <c r="D1051" s="4" t="s">
        <v>8221</v>
      </c>
      <c r="E1051" s="4">
        <v>2</v>
      </c>
    </row>
    <row r="1052" spans="1:5" x14ac:dyDescent="0.25">
      <c r="A1052" s="4" t="s">
        <v>8219</v>
      </c>
      <c r="B1052" s="4">
        <v>340</v>
      </c>
      <c r="D1052" s="4" t="s">
        <v>8221</v>
      </c>
      <c r="E1052" s="4">
        <v>0</v>
      </c>
    </row>
    <row r="1053" spans="1:5" x14ac:dyDescent="0.25">
      <c r="A1053" s="4" t="s">
        <v>8219</v>
      </c>
      <c r="B1053" s="4">
        <v>7</v>
      </c>
      <c r="D1053" s="4" t="s">
        <v>8221</v>
      </c>
      <c r="E1053" s="4">
        <v>0</v>
      </c>
    </row>
    <row r="1054" spans="1:5" x14ac:dyDescent="0.25">
      <c r="A1054" s="4" t="s">
        <v>8219</v>
      </c>
      <c r="B1054" s="4">
        <v>19</v>
      </c>
      <c r="D1054" s="4" t="s">
        <v>8221</v>
      </c>
      <c r="E1054" s="4">
        <v>3</v>
      </c>
    </row>
    <row r="1055" spans="1:5" x14ac:dyDescent="0.25">
      <c r="A1055" s="4" t="s">
        <v>8219</v>
      </c>
      <c r="B1055" s="4">
        <v>47</v>
      </c>
      <c r="D1055" s="4" t="s">
        <v>8221</v>
      </c>
      <c r="E1055" s="4">
        <v>0</v>
      </c>
    </row>
    <row r="1056" spans="1:5" x14ac:dyDescent="0.25">
      <c r="A1056" s="4" t="s">
        <v>8219</v>
      </c>
      <c r="B1056" s="4">
        <v>13</v>
      </c>
      <c r="D1056" s="4" t="s">
        <v>8221</v>
      </c>
      <c r="E1056" s="4">
        <v>0</v>
      </c>
    </row>
    <row r="1057" spans="1:5" x14ac:dyDescent="0.25">
      <c r="A1057" s="4" t="s">
        <v>8219</v>
      </c>
      <c r="B1057" s="4">
        <v>90</v>
      </c>
      <c r="D1057" s="4" t="s">
        <v>8221</v>
      </c>
      <c r="E1057" s="4">
        <v>3</v>
      </c>
    </row>
    <row r="1058" spans="1:5" x14ac:dyDescent="0.25">
      <c r="A1058" s="4" t="s">
        <v>8219</v>
      </c>
      <c r="B1058" s="4">
        <v>63</v>
      </c>
      <c r="D1058" s="4" t="s">
        <v>8221</v>
      </c>
      <c r="E1058" s="4">
        <v>7</v>
      </c>
    </row>
    <row r="1059" spans="1:5" x14ac:dyDescent="0.25">
      <c r="A1059" s="4" t="s">
        <v>8219</v>
      </c>
      <c r="B1059" s="4">
        <v>26</v>
      </c>
      <c r="D1059" s="4" t="s">
        <v>8221</v>
      </c>
      <c r="E1059" s="4">
        <v>25</v>
      </c>
    </row>
    <row r="1060" spans="1:5" x14ac:dyDescent="0.25">
      <c r="A1060" s="4" t="s">
        <v>8219</v>
      </c>
      <c r="B1060" s="4">
        <v>71</v>
      </c>
      <c r="D1060" s="4" t="s">
        <v>8221</v>
      </c>
      <c r="E1060" s="4">
        <v>10</v>
      </c>
    </row>
    <row r="1061" spans="1:5" x14ac:dyDescent="0.25">
      <c r="A1061" s="4" t="s">
        <v>8219</v>
      </c>
      <c r="B1061" s="4">
        <v>38</v>
      </c>
      <c r="D1061" s="4" t="s">
        <v>8221</v>
      </c>
      <c r="E1061" s="4">
        <v>3</v>
      </c>
    </row>
    <row r="1062" spans="1:5" x14ac:dyDescent="0.25">
      <c r="A1062" s="4" t="s">
        <v>8219</v>
      </c>
      <c r="B1062" s="4">
        <v>859</v>
      </c>
      <c r="D1062" s="4" t="s">
        <v>8221</v>
      </c>
      <c r="E1062" s="4">
        <v>5</v>
      </c>
    </row>
    <row r="1063" spans="1:5" x14ac:dyDescent="0.25">
      <c r="A1063" s="4" t="s">
        <v>8219</v>
      </c>
      <c r="B1063" s="4">
        <v>21</v>
      </c>
      <c r="D1063" s="4" t="s">
        <v>8221</v>
      </c>
      <c r="E1063" s="4">
        <v>5</v>
      </c>
    </row>
    <row r="1064" spans="1:5" x14ac:dyDescent="0.25">
      <c r="A1064" s="4" t="s">
        <v>8219</v>
      </c>
      <c r="B1064" s="4">
        <v>78</v>
      </c>
      <c r="D1064" s="4" t="s">
        <v>8221</v>
      </c>
      <c r="E1064" s="4">
        <v>27</v>
      </c>
    </row>
    <row r="1065" spans="1:5" x14ac:dyDescent="0.25">
      <c r="A1065" s="4" t="s">
        <v>8219</v>
      </c>
      <c r="B1065" s="4">
        <v>53</v>
      </c>
      <c r="D1065" s="4" t="s">
        <v>8221</v>
      </c>
      <c r="E1065" s="4">
        <v>2</v>
      </c>
    </row>
    <row r="1066" spans="1:5" x14ac:dyDescent="0.25">
      <c r="A1066" s="4" t="s">
        <v>8219</v>
      </c>
      <c r="B1066" s="4">
        <v>356</v>
      </c>
      <c r="D1066" s="4" t="s">
        <v>8221</v>
      </c>
      <c r="E1066" s="4">
        <v>236</v>
      </c>
    </row>
    <row r="1067" spans="1:5" x14ac:dyDescent="0.25">
      <c r="A1067" s="4" t="s">
        <v>8219</v>
      </c>
      <c r="B1067" s="4">
        <v>279</v>
      </c>
      <c r="D1067" s="4" t="s">
        <v>8221</v>
      </c>
      <c r="E1067" s="4">
        <v>1</v>
      </c>
    </row>
    <row r="1068" spans="1:5" x14ac:dyDescent="0.25">
      <c r="A1068" s="4" t="s">
        <v>8219</v>
      </c>
      <c r="B1068" s="4">
        <v>266</v>
      </c>
      <c r="D1068" s="4" t="s">
        <v>8221</v>
      </c>
      <c r="E1068" s="4">
        <v>12</v>
      </c>
    </row>
    <row r="1069" spans="1:5" x14ac:dyDescent="0.25">
      <c r="A1069" s="4" t="s">
        <v>8219</v>
      </c>
      <c r="B1069" s="4">
        <v>623</v>
      </c>
      <c r="D1069" s="4" t="s">
        <v>8221</v>
      </c>
      <c r="E1069" s="4">
        <v>4</v>
      </c>
    </row>
    <row r="1070" spans="1:5" x14ac:dyDescent="0.25">
      <c r="A1070" s="4" t="s">
        <v>8219</v>
      </c>
      <c r="B1070" s="4">
        <v>392</v>
      </c>
      <c r="D1070" s="4" t="s">
        <v>8221</v>
      </c>
      <c r="E1070" s="4">
        <v>3</v>
      </c>
    </row>
    <row r="1071" spans="1:5" x14ac:dyDescent="0.25">
      <c r="A1071" s="4" t="s">
        <v>8219</v>
      </c>
      <c r="B1071" s="4">
        <v>3562</v>
      </c>
      <c r="D1071" s="4" t="s">
        <v>8221</v>
      </c>
      <c r="E1071" s="4">
        <v>99</v>
      </c>
    </row>
    <row r="1072" spans="1:5" x14ac:dyDescent="0.25">
      <c r="A1072" s="4" t="s">
        <v>8219</v>
      </c>
      <c r="B1072" s="4">
        <v>514</v>
      </c>
      <c r="D1072" s="4" t="s">
        <v>8221</v>
      </c>
      <c r="E1072" s="4">
        <v>3</v>
      </c>
    </row>
    <row r="1073" spans="1:5" x14ac:dyDescent="0.25">
      <c r="A1073" s="4" t="s">
        <v>8219</v>
      </c>
      <c r="B1073" s="4">
        <v>88</v>
      </c>
      <c r="D1073" s="4" t="s">
        <v>8221</v>
      </c>
      <c r="E1073" s="4">
        <v>3</v>
      </c>
    </row>
    <row r="1074" spans="1:5" x14ac:dyDescent="0.25">
      <c r="A1074" s="4" t="s">
        <v>8219</v>
      </c>
      <c r="B1074" s="4">
        <v>537</v>
      </c>
      <c r="D1074" s="4" t="s">
        <v>8221</v>
      </c>
      <c r="E1074" s="4">
        <v>22</v>
      </c>
    </row>
    <row r="1075" spans="1:5" x14ac:dyDescent="0.25">
      <c r="A1075" s="4" t="s">
        <v>8219</v>
      </c>
      <c r="B1075" s="4">
        <v>25</v>
      </c>
      <c r="D1075" s="4" t="s">
        <v>8221</v>
      </c>
      <c r="E1075" s="4">
        <v>4</v>
      </c>
    </row>
    <row r="1076" spans="1:5" x14ac:dyDescent="0.25">
      <c r="A1076" s="4" t="s">
        <v>8219</v>
      </c>
      <c r="B1076" s="4">
        <v>3238</v>
      </c>
      <c r="D1076" s="4" t="s">
        <v>8221</v>
      </c>
      <c r="E1076" s="4">
        <v>534</v>
      </c>
    </row>
    <row r="1077" spans="1:5" x14ac:dyDescent="0.25">
      <c r="A1077" s="4" t="s">
        <v>8219</v>
      </c>
      <c r="B1077" s="4">
        <v>897</v>
      </c>
      <c r="D1077" s="4" t="s">
        <v>8221</v>
      </c>
      <c r="E1077" s="4">
        <v>12</v>
      </c>
    </row>
    <row r="1078" spans="1:5" x14ac:dyDescent="0.25">
      <c r="A1078" s="4" t="s">
        <v>8219</v>
      </c>
      <c r="B1078" s="4">
        <v>878</v>
      </c>
      <c r="D1078" s="4" t="s">
        <v>8221</v>
      </c>
      <c r="E1078" s="4">
        <v>56</v>
      </c>
    </row>
    <row r="1079" spans="1:5" x14ac:dyDescent="0.25">
      <c r="A1079" s="4" t="s">
        <v>8219</v>
      </c>
      <c r="B1079" s="4">
        <v>115</v>
      </c>
      <c r="D1079" s="4" t="s">
        <v>8221</v>
      </c>
      <c r="E1079" s="4">
        <v>11</v>
      </c>
    </row>
    <row r="1080" spans="1:5" x14ac:dyDescent="0.25">
      <c r="A1080" s="4" t="s">
        <v>8219</v>
      </c>
      <c r="B1080" s="4">
        <v>234</v>
      </c>
      <c r="D1080" s="4" t="s">
        <v>8221</v>
      </c>
      <c r="E1080" s="4">
        <v>0</v>
      </c>
    </row>
    <row r="1081" spans="1:5" x14ac:dyDescent="0.25">
      <c r="A1081" s="4" t="s">
        <v>8219</v>
      </c>
      <c r="B1081" s="4">
        <v>4330</v>
      </c>
      <c r="D1081" s="4" t="s">
        <v>8221</v>
      </c>
      <c r="E1081" s="4">
        <v>12</v>
      </c>
    </row>
    <row r="1082" spans="1:5" x14ac:dyDescent="0.25">
      <c r="A1082" s="4" t="s">
        <v>8219</v>
      </c>
      <c r="B1082" s="4">
        <v>651</v>
      </c>
      <c r="D1082" s="4" t="s">
        <v>8221</v>
      </c>
      <c r="E1082" s="4">
        <v>5</v>
      </c>
    </row>
    <row r="1083" spans="1:5" x14ac:dyDescent="0.25">
      <c r="A1083" s="4" t="s">
        <v>8219</v>
      </c>
      <c r="B1083" s="4">
        <v>251</v>
      </c>
      <c r="D1083" s="4" t="s">
        <v>8221</v>
      </c>
      <c r="E1083" s="4">
        <v>24</v>
      </c>
    </row>
    <row r="1084" spans="1:5" x14ac:dyDescent="0.25">
      <c r="A1084" s="4" t="s">
        <v>8219</v>
      </c>
      <c r="B1084" s="4">
        <v>263</v>
      </c>
      <c r="D1084" s="4" t="s">
        <v>8221</v>
      </c>
      <c r="E1084" s="4">
        <v>89</v>
      </c>
    </row>
    <row r="1085" spans="1:5" x14ac:dyDescent="0.25">
      <c r="A1085" s="4" t="s">
        <v>8219</v>
      </c>
      <c r="B1085" s="4">
        <v>28</v>
      </c>
      <c r="D1085" s="4" t="s">
        <v>8221</v>
      </c>
      <c r="E1085" s="4">
        <v>1</v>
      </c>
    </row>
    <row r="1086" spans="1:5" x14ac:dyDescent="0.25">
      <c r="A1086" s="4" t="s">
        <v>8219</v>
      </c>
      <c r="B1086" s="4">
        <v>721</v>
      </c>
      <c r="D1086" s="4" t="s">
        <v>8221</v>
      </c>
      <c r="E1086" s="4">
        <v>55</v>
      </c>
    </row>
    <row r="1087" spans="1:5" x14ac:dyDescent="0.25">
      <c r="A1087" s="4" t="s">
        <v>8219</v>
      </c>
      <c r="B1087" s="4">
        <v>50</v>
      </c>
      <c r="D1087" s="4" t="s">
        <v>8221</v>
      </c>
      <c r="E1087" s="4">
        <v>2</v>
      </c>
    </row>
    <row r="1088" spans="1:5" x14ac:dyDescent="0.25">
      <c r="A1088" s="4" t="s">
        <v>8219</v>
      </c>
      <c r="B1088" s="4">
        <v>73</v>
      </c>
      <c r="D1088" s="4" t="s">
        <v>8221</v>
      </c>
      <c r="E1088" s="4">
        <v>0</v>
      </c>
    </row>
    <row r="1089" spans="1:5" x14ac:dyDescent="0.25">
      <c r="A1089" s="4" t="s">
        <v>8219</v>
      </c>
      <c r="B1089" s="4">
        <v>27</v>
      </c>
      <c r="D1089" s="4" t="s">
        <v>8221</v>
      </c>
      <c r="E1089" s="4">
        <v>4</v>
      </c>
    </row>
    <row r="1090" spans="1:5" x14ac:dyDescent="0.25">
      <c r="A1090" s="4" t="s">
        <v>8219</v>
      </c>
      <c r="B1090" s="4">
        <v>34</v>
      </c>
      <c r="D1090" s="4" t="s">
        <v>8221</v>
      </c>
      <c r="E1090" s="4">
        <v>6</v>
      </c>
    </row>
    <row r="1091" spans="1:5" x14ac:dyDescent="0.25">
      <c r="A1091" s="4" t="s">
        <v>8219</v>
      </c>
      <c r="B1091" s="4">
        <v>7</v>
      </c>
      <c r="D1091" s="4" t="s">
        <v>8221</v>
      </c>
      <c r="E1091" s="4">
        <v>4</v>
      </c>
    </row>
    <row r="1092" spans="1:5" x14ac:dyDescent="0.25">
      <c r="A1092" s="4" t="s">
        <v>8219</v>
      </c>
      <c r="B1092" s="4">
        <v>24</v>
      </c>
      <c r="D1092" s="4" t="s">
        <v>8221</v>
      </c>
      <c r="E1092" s="4">
        <v>4</v>
      </c>
    </row>
    <row r="1093" spans="1:5" x14ac:dyDescent="0.25">
      <c r="A1093" s="4" t="s">
        <v>8219</v>
      </c>
      <c r="B1093" s="4">
        <v>15</v>
      </c>
      <c r="D1093" s="4" t="s">
        <v>8221</v>
      </c>
      <c r="E1093" s="4">
        <v>2</v>
      </c>
    </row>
    <row r="1094" spans="1:5" x14ac:dyDescent="0.25">
      <c r="A1094" s="4" t="s">
        <v>8219</v>
      </c>
      <c r="B1094" s="4">
        <v>72</v>
      </c>
      <c r="D1094" s="4" t="s">
        <v>8221</v>
      </c>
      <c r="E1094" s="4">
        <v>5</v>
      </c>
    </row>
    <row r="1095" spans="1:5" x14ac:dyDescent="0.25">
      <c r="A1095" s="4" t="s">
        <v>8219</v>
      </c>
      <c r="B1095" s="4">
        <v>120</v>
      </c>
      <c r="D1095" s="4" t="s">
        <v>8221</v>
      </c>
      <c r="E1095" s="4">
        <v>83</v>
      </c>
    </row>
    <row r="1096" spans="1:5" x14ac:dyDescent="0.25">
      <c r="A1096" s="4" t="s">
        <v>8219</v>
      </c>
      <c r="B1096" s="4">
        <v>123</v>
      </c>
      <c r="D1096" s="4" t="s">
        <v>8221</v>
      </c>
      <c r="E1096" s="4">
        <v>57</v>
      </c>
    </row>
    <row r="1097" spans="1:5" x14ac:dyDescent="0.25">
      <c r="A1097" s="4" t="s">
        <v>8219</v>
      </c>
      <c r="B1097" s="4">
        <v>1</v>
      </c>
      <c r="D1097" s="4" t="s">
        <v>8221</v>
      </c>
      <c r="E1097" s="4">
        <v>311</v>
      </c>
    </row>
    <row r="1098" spans="1:5" x14ac:dyDescent="0.25">
      <c r="A1098" s="4" t="s">
        <v>8219</v>
      </c>
      <c r="B1098" s="4">
        <v>24</v>
      </c>
      <c r="D1098" s="4" t="s">
        <v>8221</v>
      </c>
      <c r="E1098" s="4">
        <v>2</v>
      </c>
    </row>
    <row r="1099" spans="1:5" x14ac:dyDescent="0.25">
      <c r="A1099" s="4" t="s">
        <v>8219</v>
      </c>
      <c r="B1099" s="4">
        <v>33</v>
      </c>
      <c r="D1099" s="4" t="s">
        <v>8221</v>
      </c>
      <c r="E1099" s="4">
        <v>16</v>
      </c>
    </row>
    <row r="1100" spans="1:5" x14ac:dyDescent="0.25">
      <c r="A1100" s="4" t="s">
        <v>8219</v>
      </c>
      <c r="B1100" s="4">
        <v>14</v>
      </c>
      <c r="D1100" s="4" t="s">
        <v>8220</v>
      </c>
      <c r="E1100" s="4">
        <v>0</v>
      </c>
    </row>
    <row r="1101" spans="1:5" x14ac:dyDescent="0.25">
      <c r="A1101" s="4" t="s">
        <v>8219</v>
      </c>
      <c r="B1101" s="4">
        <v>9</v>
      </c>
      <c r="D1101" s="4" t="s">
        <v>8220</v>
      </c>
      <c r="E1101" s="4">
        <v>0</v>
      </c>
    </row>
    <row r="1102" spans="1:5" x14ac:dyDescent="0.25">
      <c r="A1102" s="4" t="s">
        <v>8219</v>
      </c>
      <c r="B1102" s="4">
        <v>76</v>
      </c>
      <c r="D1102" s="4" t="s">
        <v>8220</v>
      </c>
      <c r="E1102" s="4">
        <v>1</v>
      </c>
    </row>
    <row r="1103" spans="1:5" x14ac:dyDescent="0.25">
      <c r="A1103" s="4" t="s">
        <v>8219</v>
      </c>
      <c r="B1103" s="4">
        <v>19</v>
      </c>
      <c r="D1103" s="4" t="s">
        <v>8220</v>
      </c>
      <c r="E1103" s="4">
        <v>1</v>
      </c>
    </row>
    <row r="1104" spans="1:5" x14ac:dyDescent="0.25">
      <c r="A1104" s="4" t="s">
        <v>8219</v>
      </c>
      <c r="B1104" s="4">
        <v>69</v>
      </c>
      <c r="D1104" s="4" t="s">
        <v>8220</v>
      </c>
      <c r="E1104" s="4">
        <v>0</v>
      </c>
    </row>
    <row r="1105" spans="1:5" x14ac:dyDescent="0.25">
      <c r="A1105" s="4" t="s">
        <v>8219</v>
      </c>
      <c r="B1105" s="4">
        <v>218</v>
      </c>
      <c r="D1105" s="4" t="s">
        <v>8220</v>
      </c>
      <c r="E1105" s="4">
        <v>3</v>
      </c>
    </row>
    <row r="1106" spans="1:5" x14ac:dyDescent="0.25">
      <c r="A1106" s="4" t="s">
        <v>8219</v>
      </c>
      <c r="B1106" s="4">
        <v>30</v>
      </c>
      <c r="D1106" s="4" t="s">
        <v>8220</v>
      </c>
      <c r="E1106" s="4">
        <v>1</v>
      </c>
    </row>
    <row r="1107" spans="1:5" x14ac:dyDescent="0.25">
      <c r="A1107" s="4" t="s">
        <v>8219</v>
      </c>
      <c r="B1107" s="4">
        <v>100</v>
      </c>
      <c r="D1107" s="4" t="s">
        <v>8220</v>
      </c>
      <c r="E1107" s="4">
        <v>5</v>
      </c>
    </row>
    <row r="1108" spans="1:5" x14ac:dyDescent="0.25">
      <c r="A1108" s="4" t="s">
        <v>8219</v>
      </c>
      <c r="B1108" s="4">
        <v>296</v>
      </c>
      <c r="D1108" s="4" t="s">
        <v>8220</v>
      </c>
      <c r="E1108" s="4">
        <v>0</v>
      </c>
    </row>
    <row r="1109" spans="1:5" x14ac:dyDescent="0.25">
      <c r="A1109" s="4" t="s">
        <v>8219</v>
      </c>
      <c r="B1109" s="4">
        <v>1204</v>
      </c>
      <c r="D1109" s="4" t="s">
        <v>8220</v>
      </c>
      <c r="E1109" s="4">
        <v>0</v>
      </c>
    </row>
    <row r="1110" spans="1:5" x14ac:dyDescent="0.25">
      <c r="A1110" s="4" t="s">
        <v>8219</v>
      </c>
      <c r="B1110" s="4">
        <v>321</v>
      </c>
      <c r="D1110" s="4" t="s">
        <v>8220</v>
      </c>
      <c r="E1110" s="4">
        <v>7</v>
      </c>
    </row>
    <row r="1111" spans="1:5" x14ac:dyDescent="0.25">
      <c r="A1111" s="4" t="s">
        <v>8219</v>
      </c>
      <c r="B1111" s="4">
        <v>301</v>
      </c>
      <c r="D1111" s="4" t="s">
        <v>8220</v>
      </c>
      <c r="E1111" s="4">
        <v>0</v>
      </c>
    </row>
    <row r="1112" spans="1:5" x14ac:dyDescent="0.25">
      <c r="A1112" s="4" t="s">
        <v>8219</v>
      </c>
      <c r="B1112" s="4">
        <v>144</v>
      </c>
      <c r="D1112" s="4" t="s">
        <v>8220</v>
      </c>
      <c r="E1112" s="4">
        <v>0</v>
      </c>
    </row>
    <row r="1113" spans="1:5" x14ac:dyDescent="0.25">
      <c r="A1113" s="4" t="s">
        <v>8219</v>
      </c>
      <c r="B1113" s="4">
        <v>539</v>
      </c>
      <c r="D1113" s="4" t="s">
        <v>8220</v>
      </c>
      <c r="E1113" s="4">
        <v>1</v>
      </c>
    </row>
    <row r="1114" spans="1:5" x14ac:dyDescent="0.25">
      <c r="A1114" s="4" t="s">
        <v>8219</v>
      </c>
      <c r="B1114" s="4">
        <v>498</v>
      </c>
      <c r="D1114" s="4" t="s">
        <v>8220</v>
      </c>
      <c r="E1114" s="4">
        <v>2</v>
      </c>
    </row>
    <row r="1115" spans="1:5" x14ac:dyDescent="0.25">
      <c r="A1115" s="4" t="s">
        <v>8219</v>
      </c>
      <c r="B1115" s="4">
        <v>1113</v>
      </c>
      <c r="D1115" s="4" t="s">
        <v>8220</v>
      </c>
      <c r="E1115" s="4">
        <v>0</v>
      </c>
    </row>
    <row r="1116" spans="1:5" x14ac:dyDescent="0.25">
      <c r="A1116" s="4" t="s">
        <v>8219</v>
      </c>
      <c r="B1116" s="4">
        <v>988</v>
      </c>
      <c r="D1116" s="4" t="s">
        <v>8220</v>
      </c>
      <c r="E1116" s="4">
        <v>0</v>
      </c>
    </row>
    <row r="1117" spans="1:5" x14ac:dyDescent="0.25">
      <c r="A1117" s="4" t="s">
        <v>8219</v>
      </c>
      <c r="B1117" s="4">
        <v>391</v>
      </c>
      <c r="D1117" s="4" t="s">
        <v>8220</v>
      </c>
      <c r="E1117" s="4">
        <v>0</v>
      </c>
    </row>
    <row r="1118" spans="1:5" x14ac:dyDescent="0.25">
      <c r="A1118" s="4" t="s">
        <v>8219</v>
      </c>
      <c r="B1118" s="4">
        <v>28</v>
      </c>
      <c r="D1118" s="4" t="s">
        <v>8220</v>
      </c>
      <c r="E1118" s="4">
        <v>3</v>
      </c>
    </row>
    <row r="1119" spans="1:5" x14ac:dyDescent="0.25">
      <c r="A1119" s="4" t="s">
        <v>8219</v>
      </c>
      <c r="B1119" s="4">
        <v>147</v>
      </c>
      <c r="D1119" s="4" t="s">
        <v>8220</v>
      </c>
      <c r="E1119" s="4">
        <v>1</v>
      </c>
    </row>
    <row r="1120" spans="1:5" x14ac:dyDescent="0.25">
      <c r="A1120" s="4" t="s">
        <v>8219</v>
      </c>
      <c r="B1120" s="4">
        <v>680</v>
      </c>
      <c r="D1120" s="4" t="s">
        <v>8220</v>
      </c>
      <c r="E1120" s="4">
        <v>0</v>
      </c>
    </row>
    <row r="1121" spans="1:5" x14ac:dyDescent="0.25">
      <c r="A1121" s="4" t="s">
        <v>8219</v>
      </c>
      <c r="B1121" s="4">
        <v>983</v>
      </c>
      <c r="D1121" s="4" t="s">
        <v>8220</v>
      </c>
      <c r="E1121" s="4">
        <v>2</v>
      </c>
    </row>
    <row r="1122" spans="1:5" x14ac:dyDescent="0.25">
      <c r="A1122" s="4" t="s">
        <v>8219</v>
      </c>
      <c r="B1122" s="4">
        <v>79</v>
      </c>
      <c r="D1122" s="4" t="s">
        <v>8220</v>
      </c>
      <c r="E1122" s="4">
        <v>0</v>
      </c>
    </row>
    <row r="1123" spans="1:5" x14ac:dyDescent="0.25">
      <c r="A1123" s="4" t="s">
        <v>8219</v>
      </c>
      <c r="B1123" s="4">
        <v>426</v>
      </c>
      <c r="D1123" s="4" t="s">
        <v>8220</v>
      </c>
      <c r="E1123" s="4">
        <v>0</v>
      </c>
    </row>
    <row r="1124" spans="1:5" x14ac:dyDescent="0.25">
      <c r="A1124" s="4" t="s">
        <v>8219</v>
      </c>
      <c r="B1124" s="4">
        <v>96</v>
      </c>
      <c r="D1124" s="4" t="s">
        <v>8220</v>
      </c>
      <c r="E1124" s="4">
        <v>0</v>
      </c>
    </row>
    <row r="1125" spans="1:5" x14ac:dyDescent="0.25">
      <c r="A1125" s="4" t="s">
        <v>8219</v>
      </c>
      <c r="B1125" s="4">
        <v>163</v>
      </c>
      <c r="D1125" s="4" t="s">
        <v>8220</v>
      </c>
      <c r="E1125" s="4">
        <v>27</v>
      </c>
    </row>
    <row r="1126" spans="1:5" x14ac:dyDescent="0.25">
      <c r="A1126" s="4" t="s">
        <v>8219</v>
      </c>
      <c r="B1126" s="4">
        <v>2525</v>
      </c>
      <c r="D1126" s="4" t="s">
        <v>8220</v>
      </c>
      <c r="E1126" s="4">
        <v>14</v>
      </c>
    </row>
    <row r="1127" spans="1:5" x14ac:dyDescent="0.25">
      <c r="A1127" s="4" t="s">
        <v>8219</v>
      </c>
      <c r="B1127" s="4">
        <v>2035</v>
      </c>
      <c r="D1127" s="4" t="s">
        <v>8220</v>
      </c>
      <c r="E1127" s="4">
        <v>2</v>
      </c>
    </row>
    <row r="1128" spans="1:5" x14ac:dyDescent="0.25">
      <c r="A1128" s="4" t="s">
        <v>8219</v>
      </c>
      <c r="B1128" s="4">
        <v>290</v>
      </c>
      <c r="D1128" s="4" t="s">
        <v>8220</v>
      </c>
      <c r="E1128" s="4">
        <v>0</v>
      </c>
    </row>
    <row r="1129" spans="1:5" x14ac:dyDescent="0.25">
      <c r="A1129" s="4" t="s">
        <v>8219</v>
      </c>
      <c r="B1129" s="4">
        <v>1980</v>
      </c>
      <c r="D1129" s="4" t="s">
        <v>8220</v>
      </c>
      <c r="E1129" s="4">
        <v>4</v>
      </c>
    </row>
    <row r="1130" spans="1:5" x14ac:dyDescent="0.25">
      <c r="A1130" s="4" t="s">
        <v>8219</v>
      </c>
      <c r="B1130" s="4">
        <v>57</v>
      </c>
      <c r="D1130" s="4" t="s">
        <v>8220</v>
      </c>
      <c r="E1130" s="4">
        <v>0</v>
      </c>
    </row>
    <row r="1131" spans="1:5" x14ac:dyDescent="0.25">
      <c r="A1131" s="4" t="s">
        <v>8219</v>
      </c>
      <c r="B1131" s="4">
        <v>380</v>
      </c>
      <c r="D1131" s="4" t="s">
        <v>8220</v>
      </c>
      <c r="E1131" s="4">
        <v>6</v>
      </c>
    </row>
    <row r="1132" spans="1:5" x14ac:dyDescent="0.25">
      <c r="A1132" s="4" t="s">
        <v>8219</v>
      </c>
      <c r="B1132" s="4">
        <v>128</v>
      </c>
      <c r="D1132" s="4" t="s">
        <v>8220</v>
      </c>
      <c r="E1132" s="4">
        <v>1</v>
      </c>
    </row>
    <row r="1133" spans="1:5" x14ac:dyDescent="0.25">
      <c r="A1133" s="4" t="s">
        <v>8219</v>
      </c>
      <c r="B1133" s="4">
        <v>180</v>
      </c>
      <c r="D1133" s="4" t="s">
        <v>8220</v>
      </c>
      <c r="E1133" s="4">
        <v>1</v>
      </c>
    </row>
    <row r="1134" spans="1:5" x14ac:dyDescent="0.25">
      <c r="A1134" s="4" t="s">
        <v>8219</v>
      </c>
      <c r="B1134" s="4">
        <v>571</v>
      </c>
      <c r="D1134" s="4" t="s">
        <v>8220</v>
      </c>
      <c r="E1134" s="4">
        <v>0</v>
      </c>
    </row>
    <row r="1135" spans="1:5" x14ac:dyDescent="0.25">
      <c r="A1135" s="4" t="s">
        <v>8219</v>
      </c>
      <c r="B1135" s="4">
        <v>480</v>
      </c>
      <c r="D1135" s="4" t="s">
        <v>8220</v>
      </c>
      <c r="E1135" s="4">
        <v>4</v>
      </c>
    </row>
    <row r="1136" spans="1:5" x14ac:dyDescent="0.25">
      <c r="A1136" s="4" t="s">
        <v>8219</v>
      </c>
      <c r="B1136" s="4">
        <v>249</v>
      </c>
      <c r="D1136" s="4" t="s">
        <v>8220</v>
      </c>
      <c r="E1136" s="4">
        <v>0</v>
      </c>
    </row>
    <row r="1137" spans="1:5" x14ac:dyDescent="0.25">
      <c r="A1137" s="4" t="s">
        <v>8219</v>
      </c>
      <c r="B1137" s="4">
        <v>84</v>
      </c>
      <c r="D1137" s="4" t="s">
        <v>8220</v>
      </c>
      <c r="E1137" s="4">
        <v>0</v>
      </c>
    </row>
    <row r="1138" spans="1:5" x14ac:dyDescent="0.25">
      <c r="A1138" s="4" t="s">
        <v>8219</v>
      </c>
      <c r="B1138" s="4">
        <v>197</v>
      </c>
      <c r="D1138" s="4" t="s">
        <v>8220</v>
      </c>
      <c r="E1138" s="4">
        <v>0</v>
      </c>
    </row>
    <row r="1139" spans="1:5" x14ac:dyDescent="0.25">
      <c r="A1139" s="4" t="s">
        <v>8219</v>
      </c>
      <c r="B1139" s="4">
        <v>271</v>
      </c>
      <c r="D1139" s="4" t="s">
        <v>8220</v>
      </c>
      <c r="E1139" s="4">
        <v>3</v>
      </c>
    </row>
    <row r="1140" spans="1:5" x14ac:dyDescent="0.25">
      <c r="A1140" s="4" t="s">
        <v>8219</v>
      </c>
      <c r="B1140" s="4">
        <v>50</v>
      </c>
      <c r="D1140" s="4" t="s">
        <v>8220</v>
      </c>
      <c r="E1140" s="4">
        <v>7</v>
      </c>
    </row>
    <row r="1141" spans="1:5" x14ac:dyDescent="0.25">
      <c r="A1141" s="4" t="s">
        <v>8219</v>
      </c>
      <c r="B1141" s="4">
        <v>169</v>
      </c>
      <c r="D1141" s="4" t="s">
        <v>8220</v>
      </c>
      <c r="E1141" s="4">
        <v>2</v>
      </c>
    </row>
    <row r="1142" spans="1:5" x14ac:dyDescent="0.25">
      <c r="A1142" s="4" t="s">
        <v>8219</v>
      </c>
      <c r="B1142" s="4">
        <v>205</v>
      </c>
      <c r="D1142" s="4" t="s">
        <v>8220</v>
      </c>
      <c r="E1142" s="4">
        <v>3</v>
      </c>
    </row>
    <row r="1143" spans="1:5" x14ac:dyDescent="0.25">
      <c r="A1143" s="4" t="s">
        <v>8219</v>
      </c>
      <c r="B1143" s="4">
        <v>206</v>
      </c>
      <c r="D1143" s="4" t="s">
        <v>8220</v>
      </c>
      <c r="E1143" s="4">
        <v>8</v>
      </c>
    </row>
    <row r="1144" spans="1:5" x14ac:dyDescent="0.25">
      <c r="A1144" s="4" t="s">
        <v>8219</v>
      </c>
      <c r="B1144" s="4">
        <v>84</v>
      </c>
      <c r="D1144" s="4" t="s">
        <v>8220</v>
      </c>
      <c r="E1144" s="4">
        <v>7</v>
      </c>
    </row>
    <row r="1145" spans="1:5" x14ac:dyDescent="0.25">
      <c r="A1145" s="4" t="s">
        <v>8219</v>
      </c>
      <c r="B1145" s="4">
        <v>210</v>
      </c>
      <c r="D1145" s="4" t="s">
        <v>8220</v>
      </c>
      <c r="E1145" s="4">
        <v>0</v>
      </c>
    </row>
    <row r="1146" spans="1:5" x14ac:dyDescent="0.25">
      <c r="A1146" s="4" t="s">
        <v>8219</v>
      </c>
      <c r="B1146" s="4">
        <v>181</v>
      </c>
      <c r="D1146" s="4" t="s">
        <v>8220</v>
      </c>
      <c r="E1146" s="4">
        <v>3</v>
      </c>
    </row>
    <row r="1147" spans="1:5" x14ac:dyDescent="0.25">
      <c r="A1147" s="4" t="s">
        <v>8219</v>
      </c>
      <c r="B1147" s="4">
        <v>60</v>
      </c>
      <c r="D1147" s="4" t="s">
        <v>8220</v>
      </c>
      <c r="E1147" s="4">
        <v>8</v>
      </c>
    </row>
    <row r="1148" spans="1:5" x14ac:dyDescent="0.25">
      <c r="A1148" s="4" t="s">
        <v>8219</v>
      </c>
      <c r="B1148" s="4">
        <v>445</v>
      </c>
      <c r="D1148" s="4" t="s">
        <v>8220</v>
      </c>
      <c r="E1148" s="4">
        <v>1</v>
      </c>
    </row>
    <row r="1149" spans="1:5" x14ac:dyDescent="0.25">
      <c r="A1149" s="4" t="s">
        <v>8219</v>
      </c>
      <c r="B1149" s="4">
        <v>17</v>
      </c>
      <c r="D1149" s="4" t="s">
        <v>8220</v>
      </c>
      <c r="E1149" s="4">
        <v>0</v>
      </c>
    </row>
    <row r="1150" spans="1:5" x14ac:dyDescent="0.25">
      <c r="A1150" s="4" t="s">
        <v>8219</v>
      </c>
      <c r="B1150" s="4">
        <v>194</v>
      </c>
      <c r="D1150" s="4" t="s">
        <v>8220</v>
      </c>
      <c r="E1150" s="4">
        <v>1</v>
      </c>
    </row>
    <row r="1151" spans="1:5" x14ac:dyDescent="0.25">
      <c r="A1151" s="4" t="s">
        <v>8219</v>
      </c>
      <c r="B1151" s="4">
        <v>404</v>
      </c>
      <c r="D1151" s="4" t="s">
        <v>8220</v>
      </c>
      <c r="E1151" s="4">
        <v>0</v>
      </c>
    </row>
    <row r="1152" spans="1:5" x14ac:dyDescent="0.25">
      <c r="A1152" s="4" t="s">
        <v>8219</v>
      </c>
      <c r="B1152" s="4">
        <v>194</v>
      </c>
      <c r="D1152" s="4" t="s">
        <v>8220</v>
      </c>
      <c r="E1152" s="4">
        <v>1</v>
      </c>
    </row>
    <row r="1153" spans="1:5" x14ac:dyDescent="0.25">
      <c r="A1153" s="4" t="s">
        <v>8219</v>
      </c>
      <c r="B1153" s="4">
        <v>902</v>
      </c>
      <c r="D1153" s="4" t="s">
        <v>8220</v>
      </c>
      <c r="E1153" s="4">
        <v>2</v>
      </c>
    </row>
    <row r="1154" spans="1:5" x14ac:dyDescent="0.25">
      <c r="A1154" s="4" t="s">
        <v>8219</v>
      </c>
      <c r="B1154" s="4">
        <v>1670</v>
      </c>
      <c r="D1154" s="4" t="s">
        <v>8220</v>
      </c>
      <c r="E1154" s="4">
        <v>0</v>
      </c>
    </row>
    <row r="1155" spans="1:5" x14ac:dyDescent="0.25">
      <c r="A1155" s="4" t="s">
        <v>8219</v>
      </c>
      <c r="B1155" s="4">
        <v>1328</v>
      </c>
      <c r="D1155" s="4" t="s">
        <v>8220</v>
      </c>
      <c r="E1155" s="4">
        <v>1</v>
      </c>
    </row>
    <row r="1156" spans="1:5" x14ac:dyDescent="0.25">
      <c r="A1156" s="4" t="s">
        <v>8219</v>
      </c>
      <c r="B1156" s="4">
        <v>944</v>
      </c>
      <c r="D1156" s="4" t="s">
        <v>8220</v>
      </c>
      <c r="E1156" s="4">
        <v>0</v>
      </c>
    </row>
    <row r="1157" spans="1:5" x14ac:dyDescent="0.25">
      <c r="A1157" s="4" t="s">
        <v>8219</v>
      </c>
      <c r="B1157" s="4">
        <v>147</v>
      </c>
      <c r="D1157" s="4" t="s">
        <v>8220</v>
      </c>
      <c r="E1157" s="4">
        <v>0</v>
      </c>
    </row>
    <row r="1158" spans="1:5" x14ac:dyDescent="0.25">
      <c r="A1158" s="4" t="s">
        <v>8219</v>
      </c>
      <c r="B1158" s="4">
        <v>99</v>
      </c>
      <c r="D1158" s="4" t="s">
        <v>8220</v>
      </c>
      <c r="E1158" s="4">
        <v>0</v>
      </c>
    </row>
    <row r="1159" spans="1:5" x14ac:dyDescent="0.25">
      <c r="A1159" s="4" t="s">
        <v>8219</v>
      </c>
      <c r="B1159" s="4">
        <v>79</v>
      </c>
      <c r="D1159" s="4" t="s">
        <v>8220</v>
      </c>
      <c r="E1159" s="4">
        <v>0</v>
      </c>
    </row>
    <row r="1160" spans="1:5" x14ac:dyDescent="0.25">
      <c r="A1160" s="4" t="s">
        <v>8219</v>
      </c>
      <c r="B1160" s="4">
        <v>75</v>
      </c>
      <c r="D1160" s="4" t="s">
        <v>8221</v>
      </c>
      <c r="E1160" s="4">
        <v>9</v>
      </c>
    </row>
    <row r="1161" spans="1:5" x14ac:dyDescent="0.25">
      <c r="A1161" s="4" t="s">
        <v>8219</v>
      </c>
      <c r="B1161" s="4">
        <v>207</v>
      </c>
      <c r="D1161" s="4" t="s">
        <v>8221</v>
      </c>
      <c r="E1161" s="4">
        <v>1</v>
      </c>
    </row>
    <row r="1162" spans="1:5" x14ac:dyDescent="0.25">
      <c r="A1162" s="4" t="s">
        <v>8219</v>
      </c>
      <c r="B1162" s="4">
        <v>102</v>
      </c>
      <c r="D1162" s="4" t="s">
        <v>8221</v>
      </c>
      <c r="E1162" s="4">
        <v>12</v>
      </c>
    </row>
    <row r="1163" spans="1:5" x14ac:dyDescent="0.25">
      <c r="A1163" s="4" t="s">
        <v>8219</v>
      </c>
      <c r="B1163" s="4">
        <v>32</v>
      </c>
      <c r="D1163" s="4" t="s">
        <v>8221</v>
      </c>
      <c r="E1163" s="4">
        <v>0</v>
      </c>
    </row>
    <row r="1164" spans="1:5" x14ac:dyDescent="0.25">
      <c r="A1164" s="4" t="s">
        <v>8219</v>
      </c>
      <c r="B1164" s="4">
        <v>480</v>
      </c>
      <c r="D1164" s="4" t="s">
        <v>8221</v>
      </c>
      <c r="E1164" s="4">
        <v>20</v>
      </c>
    </row>
    <row r="1165" spans="1:5" x14ac:dyDescent="0.25">
      <c r="A1165" s="4" t="s">
        <v>8219</v>
      </c>
      <c r="B1165" s="4">
        <v>11</v>
      </c>
      <c r="D1165" s="4" t="s">
        <v>8221</v>
      </c>
      <c r="E1165" s="4">
        <v>16</v>
      </c>
    </row>
    <row r="1166" spans="1:5" x14ac:dyDescent="0.25">
      <c r="A1166" s="4" t="s">
        <v>8219</v>
      </c>
      <c r="B1166" s="4">
        <v>12</v>
      </c>
      <c r="D1166" s="4" t="s">
        <v>8221</v>
      </c>
      <c r="E1166" s="4">
        <v>33</v>
      </c>
    </row>
    <row r="1167" spans="1:5" x14ac:dyDescent="0.25">
      <c r="A1167" s="4" t="s">
        <v>8219</v>
      </c>
      <c r="B1167" s="4">
        <v>48</v>
      </c>
      <c r="D1167" s="4" t="s">
        <v>8221</v>
      </c>
      <c r="E1167" s="4">
        <v>2</v>
      </c>
    </row>
    <row r="1168" spans="1:5" x14ac:dyDescent="0.25">
      <c r="A1168" s="4" t="s">
        <v>8219</v>
      </c>
      <c r="B1168" s="4">
        <v>59</v>
      </c>
      <c r="D1168" s="4" t="s">
        <v>8221</v>
      </c>
      <c r="E1168" s="4">
        <v>6</v>
      </c>
    </row>
    <row r="1169" spans="1:5" x14ac:dyDescent="0.25">
      <c r="A1169" s="4" t="s">
        <v>8219</v>
      </c>
      <c r="B1169" s="4">
        <v>79</v>
      </c>
      <c r="D1169" s="4" t="s">
        <v>8221</v>
      </c>
      <c r="E1169" s="4">
        <v>0</v>
      </c>
    </row>
    <row r="1170" spans="1:5" x14ac:dyDescent="0.25">
      <c r="A1170" s="4" t="s">
        <v>8219</v>
      </c>
      <c r="B1170" s="4">
        <v>14</v>
      </c>
      <c r="D1170" s="4" t="s">
        <v>8221</v>
      </c>
      <c r="E1170" s="4">
        <v>3</v>
      </c>
    </row>
    <row r="1171" spans="1:5" x14ac:dyDescent="0.25">
      <c r="A1171" s="4" t="s">
        <v>8219</v>
      </c>
      <c r="B1171" s="4">
        <v>106</v>
      </c>
      <c r="D1171" s="4" t="s">
        <v>8221</v>
      </c>
      <c r="E1171" s="4">
        <v>0</v>
      </c>
    </row>
    <row r="1172" spans="1:5" x14ac:dyDescent="0.25">
      <c r="A1172" s="4" t="s">
        <v>8219</v>
      </c>
      <c r="B1172" s="4">
        <v>25</v>
      </c>
      <c r="D1172" s="4" t="s">
        <v>8221</v>
      </c>
      <c r="E1172" s="4">
        <v>3</v>
      </c>
    </row>
    <row r="1173" spans="1:5" x14ac:dyDescent="0.25">
      <c r="A1173" s="4" t="s">
        <v>8219</v>
      </c>
      <c r="B1173" s="4">
        <v>25</v>
      </c>
      <c r="D1173" s="4" t="s">
        <v>8221</v>
      </c>
      <c r="E1173" s="4">
        <v>13</v>
      </c>
    </row>
    <row r="1174" spans="1:5" x14ac:dyDescent="0.25">
      <c r="A1174" s="4" t="s">
        <v>8219</v>
      </c>
      <c r="B1174" s="4">
        <v>29</v>
      </c>
      <c r="D1174" s="4" t="s">
        <v>8221</v>
      </c>
      <c r="E1174" s="4">
        <v>6</v>
      </c>
    </row>
    <row r="1175" spans="1:5" x14ac:dyDescent="0.25">
      <c r="A1175" s="4" t="s">
        <v>8219</v>
      </c>
      <c r="B1175" s="4">
        <v>43</v>
      </c>
      <c r="D1175" s="4" t="s">
        <v>8221</v>
      </c>
      <c r="E1175" s="4">
        <v>1</v>
      </c>
    </row>
    <row r="1176" spans="1:5" x14ac:dyDescent="0.25">
      <c r="A1176" s="4" t="s">
        <v>8219</v>
      </c>
      <c r="B1176" s="4">
        <v>46</v>
      </c>
      <c r="D1176" s="4" t="s">
        <v>8221</v>
      </c>
      <c r="E1176" s="4">
        <v>0</v>
      </c>
    </row>
    <row r="1177" spans="1:5" x14ac:dyDescent="0.25">
      <c r="A1177" s="4" t="s">
        <v>8219</v>
      </c>
      <c r="B1177" s="4">
        <v>27</v>
      </c>
      <c r="D1177" s="4" t="s">
        <v>8221</v>
      </c>
      <c r="E1177" s="4">
        <v>5</v>
      </c>
    </row>
    <row r="1178" spans="1:5" x14ac:dyDescent="0.25">
      <c r="A1178" s="4" t="s">
        <v>8219</v>
      </c>
      <c r="B1178" s="4">
        <v>112</v>
      </c>
      <c r="D1178" s="4" t="s">
        <v>8221</v>
      </c>
      <c r="E1178" s="4">
        <v>0</v>
      </c>
    </row>
    <row r="1179" spans="1:5" x14ac:dyDescent="0.25">
      <c r="A1179" s="4" t="s">
        <v>8219</v>
      </c>
      <c r="B1179" s="4">
        <v>34</v>
      </c>
      <c r="D1179" s="4" t="s">
        <v>8221</v>
      </c>
      <c r="E1179" s="4">
        <v>36</v>
      </c>
    </row>
    <row r="1180" spans="1:5" x14ac:dyDescent="0.25">
      <c r="A1180" s="4" t="s">
        <v>8219</v>
      </c>
      <c r="B1180" s="4">
        <v>145</v>
      </c>
      <c r="D1180" s="4" t="s">
        <v>8221</v>
      </c>
      <c r="E1180" s="4">
        <v>1</v>
      </c>
    </row>
    <row r="1181" spans="1:5" x14ac:dyDescent="0.25">
      <c r="A1181" s="4" t="s">
        <v>8219</v>
      </c>
      <c r="B1181" s="4">
        <v>19</v>
      </c>
      <c r="D1181" s="4" t="s">
        <v>8221</v>
      </c>
      <c r="E1181" s="4">
        <v>1</v>
      </c>
    </row>
    <row r="1182" spans="1:5" x14ac:dyDescent="0.25">
      <c r="A1182" s="4" t="s">
        <v>8219</v>
      </c>
      <c r="B1182" s="4">
        <v>288</v>
      </c>
      <c r="D1182" s="4" t="s">
        <v>8221</v>
      </c>
      <c r="E1182" s="4">
        <v>1</v>
      </c>
    </row>
    <row r="1183" spans="1:5" x14ac:dyDescent="0.25">
      <c r="A1183" s="4" t="s">
        <v>8219</v>
      </c>
      <c r="B1183" s="4">
        <v>14</v>
      </c>
      <c r="D1183" s="4" t="s">
        <v>8221</v>
      </c>
      <c r="E1183" s="4">
        <v>9</v>
      </c>
    </row>
    <row r="1184" spans="1:5" x14ac:dyDescent="0.25">
      <c r="A1184" s="4" t="s">
        <v>8219</v>
      </c>
      <c r="B1184" s="4">
        <v>7</v>
      </c>
      <c r="D1184" s="4" t="s">
        <v>8221</v>
      </c>
      <c r="E1184" s="4">
        <v>1</v>
      </c>
    </row>
    <row r="1185" spans="1:5" x14ac:dyDescent="0.25">
      <c r="A1185" s="4" t="s">
        <v>8219</v>
      </c>
      <c r="B1185" s="4">
        <v>211</v>
      </c>
      <c r="D1185" s="4" t="s">
        <v>8221</v>
      </c>
      <c r="E1185" s="4">
        <v>0</v>
      </c>
    </row>
    <row r="1186" spans="1:5" x14ac:dyDescent="0.25">
      <c r="A1186" s="4" t="s">
        <v>8219</v>
      </c>
      <c r="B1186" s="4">
        <v>85</v>
      </c>
      <c r="D1186" s="4" t="s">
        <v>8221</v>
      </c>
      <c r="E1186" s="4">
        <v>1</v>
      </c>
    </row>
    <row r="1187" spans="1:5" x14ac:dyDescent="0.25">
      <c r="A1187" s="4" t="s">
        <v>8219</v>
      </c>
      <c r="B1187" s="4">
        <v>103</v>
      </c>
      <c r="D1187" s="4" t="s">
        <v>8221</v>
      </c>
      <c r="E1187" s="4">
        <v>1</v>
      </c>
    </row>
    <row r="1188" spans="1:5" x14ac:dyDescent="0.25">
      <c r="A1188" s="4" t="s">
        <v>8219</v>
      </c>
      <c r="B1188" s="4">
        <v>113</v>
      </c>
      <c r="D1188" s="4" t="s">
        <v>8221</v>
      </c>
      <c r="E1188" s="4">
        <v>4</v>
      </c>
    </row>
    <row r="1189" spans="1:5" x14ac:dyDescent="0.25">
      <c r="A1189" s="4" t="s">
        <v>8219</v>
      </c>
      <c r="B1189" s="4">
        <v>167</v>
      </c>
      <c r="D1189" s="4" t="s">
        <v>8221</v>
      </c>
      <c r="E1189" s="4">
        <v>2</v>
      </c>
    </row>
    <row r="1190" spans="1:5" x14ac:dyDescent="0.25">
      <c r="A1190" s="4" t="s">
        <v>8219</v>
      </c>
      <c r="B1190" s="4">
        <v>73</v>
      </c>
      <c r="D1190" s="4" t="s">
        <v>8221</v>
      </c>
      <c r="E1190" s="4">
        <v>2</v>
      </c>
    </row>
    <row r="1191" spans="1:5" x14ac:dyDescent="0.25">
      <c r="A1191" s="4" t="s">
        <v>8219</v>
      </c>
      <c r="B1191" s="4">
        <v>75</v>
      </c>
      <c r="D1191" s="4" t="s">
        <v>8221</v>
      </c>
      <c r="E1191" s="4">
        <v>2</v>
      </c>
    </row>
    <row r="1192" spans="1:5" x14ac:dyDescent="0.25">
      <c r="A1192" s="4" t="s">
        <v>8219</v>
      </c>
      <c r="B1192" s="4">
        <v>614</v>
      </c>
      <c r="D1192" s="4" t="s">
        <v>8221</v>
      </c>
      <c r="E1192" s="4">
        <v>0</v>
      </c>
    </row>
    <row r="1193" spans="1:5" x14ac:dyDescent="0.25">
      <c r="A1193" s="4" t="s">
        <v>8219</v>
      </c>
      <c r="B1193" s="4">
        <v>107</v>
      </c>
      <c r="D1193" s="4" t="s">
        <v>8221</v>
      </c>
      <c r="E1193" s="4">
        <v>2</v>
      </c>
    </row>
    <row r="1194" spans="1:5" x14ac:dyDescent="0.25">
      <c r="A1194" s="4" t="s">
        <v>8219</v>
      </c>
      <c r="B1194" s="4">
        <v>1224</v>
      </c>
      <c r="D1194" s="4" t="s">
        <v>8221</v>
      </c>
      <c r="E1194" s="4">
        <v>4</v>
      </c>
    </row>
    <row r="1195" spans="1:5" x14ac:dyDescent="0.25">
      <c r="A1195" s="4" t="s">
        <v>8219</v>
      </c>
      <c r="B1195" s="4">
        <v>104</v>
      </c>
      <c r="D1195" s="4" t="s">
        <v>8221</v>
      </c>
      <c r="E1195" s="4">
        <v>2</v>
      </c>
    </row>
    <row r="1196" spans="1:5" x14ac:dyDescent="0.25">
      <c r="A1196" s="4" t="s">
        <v>8219</v>
      </c>
      <c r="B1196" s="4">
        <v>79</v>
      </c>
      <c r="D1196" s="4" t="s">
        <v>8221</v>
      </c>
      <c r="E1196" s="4">
        <v>0</v>
      </c>
    </row>
    <row r="1197" spans="1:5" x14ac:dyDescent="0.25">
      <c r="A1197" s="4" t="s">
        <v>8219</v>
      </c>
      <c r="B1197" s="4">
        <v>157</v>
      </c>
      <c r="D1197" s="4" t="s">
        <v>8221</v>
      </c>
      <c r="E1197" s="4">
        <v>1</v>
      </c>
    </row>
    <row r="1198" spans="1:5" x14ac:dyDescent="0.25">
      <c r="A1198" s="4" t="s">
        <v>8219</v>
      </c>
      <c r="B1198" s="4">
        <v>50</v>
      </c>
      <c r="D1198" s="4" t="s">
        <v>8221</v>
      </c>
      <c r="E1198" s="4">
        <v>0</v>
      </c>
    </row>
    <row r="1199" spans="1:5" x14ac:dyDescent="0.25">
      <c r="A1199" s="4" t="s">
        <v>8219</v>
      </c>
      <c r="B1199" s="4">
        <v>64</v>
      </c>
      <c r="D1199" s="4" t="s">
        <v>8221</v>
      </c>
      <c r="E1199" s="4">
        <v>2</v>
      </c>
    </row>
    <row r="1200" spans="1:5" x14ac:dyDescent="0.25">
      <c r="A1200" s="4" t="s">
        <v>8219</v>
      </c>
      <c r="B1200" s="4">
        <v>200</v>
      </c>
      <c r="D1200" s="4" t="s">
        <v>8221</v>
      </c>
      <c r="E1200" s="4">
        <v>7</v>
      </c>
    </row>
    <row r="1201" spans="1:5" x14ac:dyDescent="0.25">
      <c r="A1201" s="4" t="s">
        <v>8219</v>
      </c>
      <c r="B1201" s="4">
        <v>22</v>
      </c>
      <c r="D1201" s="4" t="s">
        <v>8221</v>
      </c>
      <c r="E1201" s="4">
        <v>5</v>
      </c>
    </row>
    <row r="1202" spans="1:5" x14ac:dyDescent="0.25">
      <c r="A1202" s="4" t="s">
        <v>8219</v>
      </c>
      <c r="B1202" s="4">
        <v>163</v>
      </c>
      <c r="D1202" s="4" t="s">
        <v>8221</v>
      </c>
      <c r="E1202" s="4">
        <v>0</v>
      </c>
    </row>
    <row r="1203" spans="1:5" x14ac:dyDescent="0.25">
      <c r="A1203" s="4" t="s">
        <v>8219</v>
      </c>
      <c r="B1203" s="4">
        <v>77</v>
      </c>
      <c r="D1203" s="4" t="s">
        <v>8221</v>
      </c>
      <c r="E1203" s="4">
        <v>0</v>
      </c>
    </row>
    <row r="1204" spans="1:5" x14ac:dyDescent="0.25">
      <c r="A1204" s="4" t="s">
        <v>8219</v>
      </c>
      <c r="B1204" s="4">
        <v>89</v>
      </c>
      <c r="D1204" s="4" t="s">
        <v>8221</v>
      </c>
      <c r="E1204" s="4">
        <v>0</v>
      </c>
    </row>
    <row r="1205" spans="1:5" x14ac:dyDescent="0.25">
      <c r="A1205" s="4" t="s">
        <v>8219</v>
      </c>
      <c r="B1205" s="4">
        <v>3355</v>
      </c>
      <c r="D1205" s="4" t="s">
        <v>8221</v>
      </c>
      <c r="E1205" s="4">
        <v>2</v>
      </c>
    </row>
    <row r="1206" spans="1:5" x14ac:dyDescent="0.25">
      <c r="A1206" s="4" t="s">
        <v>8219</v>
      </c>
      <c r="B1206" s="4">
        <v>537</v>
      </c>
      <c r="D1206" s="4" t="s">
        <v>8221</v>
      </c>
      <c r="E1206" s="4">
        <v>0</v>
      </c>
    </row>
    <row r="1207" spans="1:5" x14ac:dyDescent="0.25">
      <c r="A1207" s="4" t="s">
        <v>8219</v>
      </c>
      <c r="B1207" s="4">
        <v>125</v>
      </c>
      <c r="D1207" s="4" t="s">
        <v>8221</v>
      </c>
      <c r="E1207" s="4">
        <v>0</v>
      </c>
    </row>
    <row r="1208" spans="1:5" x14ac:dyDescent="0.25">
      <c r="A1208" s="4" t="s">
        <v>8219</v>
      </c>
      <c r="B1208" s="4">
        <v>163</v>
      </c>
      <c r="D1208" s="4" t="s">
        <v>8221</v>
      </c>
      <c r="E1208" s="4">
        <v>28</v>
      </c>
    </row>
    <row r="1209" spans="1:5" x14ac:dyDescent="0.25">
      <c r="A1209" s="4" t="s">
        <v>8219</v>
      </c>
      <c r="B1209" s="4">
        <v>283</v>
      </c>
      <c r="D1209" s="4" t="s">
        <v>8221</v>
      </c>
      <c r="E1209" s="4">
        <v>2</v>
      </c>
    </row>
    <row r="1210" spans="1:5" x14ac:dyDescent="0.25">
      <c r="A1210" s="4" t="s">
        <v>8219</v>
      </c>
      <c r="B1210" s="4">
        <v>352</v>
      </c>
      <c r="D1210" s="4" t="s">
        <v>8221</v>
      </c>
      <c r="E1210" s="4">
        <v>0</v>
      </c>
    </row>
    <row r="1211" spans="1:5" x14ac:dyDescent="0.25">
      <c r="A1211" s="4" t="s">
        <v>8219</v>
      </c>
      <c r="B1211" s="4">
        <v>94</v>
      </c>
      <c r="D1211" s="4" t="s">
        <v>8221</v>
      </c>
      <c r="E1211" s="4">
        <v>0</v>
      </c>
    </row>
    <row r="1212" spans="1:5" x14ac:dyDescent="0.25">
      <c r="A1212" s="4" t="s">
        <v>8219</v>
      </c>
      <c r="B1212" s="4">
        <v>67</v>
      </c>
      <c r="D1212" s="4" t="s">
        <v>8221</v>
      </c>
      <c r="E1212" s="4">
        <v>0</v>
      </c>
    </row>
    <row r="1213" spans="1:5" x14ac:dyDescent="0.25">
      <c r="A1213" s="4" t="s">
        <v>8219</v>
      </c>
      <c r="B1213" s="4">
        <v>221</v>
      </c>
      <c r="D1213" s="4" t="s">
        <v>8221</v>
      </c>
      <c r="E1213" s="4">
        <v>4</v>
      </c>
    </row>
    <row r="1214" spans="1:5" x14ac:dyDescent="0.25">
      <c r="A1214" s="4" t="s">
        <v>8219</v>
      </c>
      <c r="B1214" s="4">
        <v>2165</v>
      </c>
      <c r="D1214" s="4" t="s">
        <v>8221</v>
      </c>
      <c r="E1214" s="4">
        <v>12</v>
      </c>
    </row>
    <row r="1215" spans="1:5" x14ac:dyDescent="0.25">
      <c r="A1215" s="4" t="s">
        <v>8219</v>
      </c>
      <c r="B1215" s="4">
        <v>179</v>
      </c>
      <c r="D1215" s="4" t="s">
        <v>8221</v>
      </c>
      <c r="E1215" s="4">
        <v>0</v>
      </c>
    </row>
    <row r="1216" spans="1:5" x14ac:dyDescent="0.25">
      <c r="A1216" s="4" t="s">
        <v>8219</v>
      </c>
      <c r="B1216" s="4">
        <v>123</v>
      </c>
      <c r="D1216" s="4" t="s">
        <v>8221</v>
      </c>
      <c r="E1216" s="4">
        <v>33</v>
      </c>
    </row>
    <row r="1217" spans="1:5" x14ac:dyDescent="0.25">
      <c r="A1217" s="4" t="s">
        <v>8219</v>
      </c>
      <c r="B1217" s="4">
        <v>1104</v>
      </c>
      <c r="D1217" s="4" t="s">
        <v>8221</v>
      </c>
      <c r="E1217" s="4">
        <v>0</v>
      </c>
    </row>
    <row r="1218" spans="1:5" x14ac:dyDescent="0.25">
      <c r="A1218" s="4" t="s">
        <v>8219</v>
      </c>
      <c r="B1218" s="4">
        <v>403</v>
      </c>
      <c r="D1218" s="4" t="s">
        <v>8221</v>
      </c>
      <c r="E1218" s="4">
        <v>4</v>
      </c>
    </row>
    <row r="1219" spans="1:5" x14ac:dyDescent="0.25">
      <c r="A1219" s="4" t="s">
        <v>8219</v>
      </c>
      <c r="B1219" s="4">
        <v>109</v>
      </c>
      <c r="D1219" s="4" t="s">
        <v>8221</v>
      </c>
      <c r="E1219" s="4">
        <v>0</v>
      </c>
    </row>
    <row r="1220" spans="1:5" x14ac:dyDescent="0.25">
      <c r="A1220" s="4" t="s">
        <v>8219</v>
      </c>
      <c r="B1220" s="4">
        <v>372</v>
      </c>
      <c r="D1220" s="4" t="s">
        <v>8220</v>
      </c>
      <c r="E1220" s="4">
        <v>0</v>
      </c>
    </row>
    <row r="1221" spans="1:5" x14ac:dyDescent="0.25">
      <c r="A1221" s="4" t="s">
        <v>8219</v>
      </c>
      <c r="B1221" s="4">
        <v>311</v>
      </c>
      <c r="D1221" s="4" t="s">
        <v>8220</v>
      </c>
      <c r="E1221" s="4">
        <v>3</v>
      </c>
    </row>
    <row r="1222" spans="1:5" x14ac:dyDescent="0.25">
      <c r="A1222" s="4" t="s">
        <v>8219</v>
      </c>
      <c r="B1222" s="4">
        <v>61</v>
      </c>
      <c r="D1222" s="4" t="s">
        <v>8220</v>
      </c>
      <c r="E1222" s="4">
        <v>0</v>
      </c>
    </row>
    <row r="1223" spans="1:5" x14ac:dyDescent="0.25">
      <c r="A1223" s="4" t="s">
        <v>8219</v>
      </c>
      <c r="B1223" s="4">
        <v>115</v>
      </c>
      <c r="D1223" s="4" t="s">
        <v>8220</v>
      </c>
      <c r="E1223" s="4">
        <v>0</v>
      </c>
    </row>
    <row r="1224" spans="1:5" x14ac:dyDescent="0.25">
      <c r="A1224" s="4" t="s">
        <v>8219</v>
      </c>
      <c r="B1224" s="4">
        <v>111</v>
      </c>
      <c r="D1224" s="4" t="s">
        <v>8220</v>
      </c>
      <c r="E1224" s="4">
        <v>1</v>
      </c>
    </row>
    <row r="1225" spans="1:5" x14ac:dyDescent="0.25">
      <c r="A1225" s="4" t="s">
        <v>8219</v>
      </c>
      <c r="B1225" s="4">
        <v>337</v>
      </c>
      <c r="D1225" s="4" t="s">
        <v>8220</v>
      </c>
      <c r="E1225" s="4">
        <v>0</v>
      </c>
    </row>
    <row r="1226" spans="1:5" x14ac:dyDescent="0.25">
      <c r="A1226" s="4" t="s">
        <v>8219</v>
      </c>
      <c r="B1226" s="4">
        <v>9</v>
      </c>
      <c r="D1226" s="4" t="s">
        <v>8220</v>
      </c>
      <c r="E1226" s="4">
        <v>2</v>
      </c>
    </row>
    <row r="1227" spans="1:5" x14ac:dyDescent="0.25">
      <c r="A1227" s="4" t="s">
        <v>8219</v>
      </c>
      <c r="B1227" s="4">
        <v>120</v>
      </c>
      <c r="D1227" s="4" t="s">
        <v>8220</v>
      </c>
      <c r="E1227" s="4">
        <v>1</v>
      </c>
    </row>
    <row r="1228" spans="1:5" x14ac:dyDescent="0.25">
      <c r="A1228" s="4" t="s">
        <v>8219</v>
      </c>
      <c r="B1228" s="4">
        <v>102</v>
      </c>
      <c r="D1228" s="4" t="s">
        <v>8220</v>
      </c>
      <c r="E1228" s="4">
        <v>2</v>
      </c>
    </row>
    <row r="1229" spans="1:5" x14ac:dyDescent="0.25">
      <c r="A1229" s="4" t="s">
        <v>8219</v>
      </c>
      <c r="B1229" s="4">
        <v>186</v>
      </c>
      <c r="D1229" s="4" t="s">
        <v>8220</v>
      </c>
      <c r="E1229" s="4">
        <v>2</v>
      </c>
    </row>
    <row r="1230" spans="1:5" x14ac:dyDescent="0.25">
      <c r="A1230" s="4" t="s">
        <v>8219</v>
      </c>
      <c r="B1230" s="4">
        <v>15</v>
      </c>
      <c r="D1230" s="4" t="s">
        <v>8220</v>
      </c>
      <c r="E1230" s="4">
        <v>4</v>
      </c>
    </row>
    <row r="1231" spans="1:5" x14ac:dyDescent="0.25">
      <c r="A1231" s="4" t="s">
        <v>8219</v>
      </c>
      <c r="B1231" s="4">
        <v>67</v>
      </c>
      <c r="D1231" s="4" t="s">
        <v>8220</v>
      </c>
      <c r="E1231" s="4">
        <v>0</v>
      </c>
    </row>
    <row r="1232" spans="1:5" x14ac:dyDescent="0.25">
      <c r="A1232" s="4" t="s">
        <v>8219</v>
      </c>
      <c r="B1232" s="4">
        <v>130</v>
      </c>
      <c r="D1232" s="4" t="s">
        <v>8220</v>
      </c>
      <c r="E1232" s="4">
        <v>0</v>
      </c>
    </row>
    <row r="1233" spans="1:5" x14ac:dyDescent="0.25">
      <c r="A1233" s="4" t="s">
        <v>8219</v>
      </c>
      <c r="B1233" s="4">
        <v>16</v>
      </c>
      <c r="D1233" s="4" t="s">
        <v>8220</v>
      </c>
      <c r="E1233" s="4">
        <v>0</v>
      </c>
    </row>
    <row r="1234" spans="1:5" x14ac:dyDescent="0.25">
      <c r="A1234" s="4" t="s">
        <v>8219</v>
      </c>
      <c r="B1234" s="4">
        <v>67</v>
      </c>
      <c r="D1234" s="4" t="s">
        <v>8220</v>
      </c>
      <c r="E1234" s="4">
        <v>0</v>
      </c>
    </row>
    <row r="1235" spans="1:5" x14ac:dyDescent="0.25">
      <c r="A1235" s="4" t="s">
        <v>8219</v>
      </c>
      <c r="B1235" s="4">
        <v>124</v>
      </c>
      <c r="D1235" s="4" t="s">
        <v>8220</v>
      </c>
      <c r="E1235" s="4">
        <v>0</v>
      </c>
    </row>
    <row r="1236" spans="1:5" x14ac:dyDescent="0.25">
      <c r="A1236" s="4" t="s">
        <v>8219</v>
      </c>
      <c r="B1236" s="4">
        <v>80</v>
      </c>
      <c r="D1236" s="4" t="s">
        <v>8220</v>
      </c>
      <c r="E1236" s="4">
        <v>0</v>
      </c>
    </row>
    <row r="1237" spans="1:5" x14ac:dyDescent="0.25">
      <c r="A1237" s="4" t="s">
        <v>8219</v>
      </c>
      <c r="B1237" s="4">
        <v>282</v>
      </c>
      <c r="D1237" s="4" t="s">
        <v>8220</v>
      </c>
      <c r="E1237" s="4">
        <v>0</v>
      </c>
    </row>
    <row r="1238" spans="1:5" x14ac:dyDescent="0.25">
      <c r="A1238" s="4" t="s">
        <v>8219</v>
      </c>
      <c r="B1238" s="4">
        <v>68</v>
      </c>
      <c r="D1238" s="4" t="s">
        <v>8220</v>
      </c>
      <c r="E1238" s="4">
        <v>12</v>
      </c>
    </row>
    <row r="1239" spans="1:5" x14ac:dyDescent="0.25">
      <c r="A1239" s="4" t="s">
        <v>8219</v>
      </c>
      <c r="B1239" s="4">
        <v>86</v>
      </c>
      <c r="D1239" s="4" t="s">
        <v>8220</v>
      </c>
      <c r="E1239" s="4">
        <v>2</v>
      </c>
    </row>
    <row r="1240" spans="1:5" x14ac:dyDescent="0.25">
      <c r="A1240" s="4" t="s">
        <v>8219</v>
      </c>
      <c r="B1240" s="4">
        <v>115</v>
      </c>
      <c r="D1240" s="4" t="s">
        <v>8221</v>
      </c>
      <c r="E1240" s="4">
        <v>11</v>
      </c>
    </row>
    <row r="1241" spans="1:5" x14ac:dyDescent="0.25">
      <c r="A1241" s="4" t="s">
        <v>8219</v>
      </c>
      <c r="B1241" s="4">
        <v>75</v>
      </c>
      <c r="D1241" s="4" t="s">
        <v>8221</v>
      </c>
      <c r="E1241" s="4">
        <v>1</v>
      </c>
    </row>
    <row r="1242" spans="1:5" x14ac:dyDescent="0.25">
      <c r="A1242" s="4" t="s">
        <v>8219</v>
      </c>
      <c r="B1242" s="4">
        <v>43</v>
      </c>
      <c r="D1242" s="4" t="s">
        <v>8221</v>
      </c>
      <c r="E1242" s="4">
        <v>5</v>
      </c>
    </row>
    <row r="1243" spans="1:5" x14ac:dyDescent="0.25">
      <c r="A1243" s="4" t="s">
        <v>8219</v>
      </c>
      <c r="B1243" s="4">
        <v>48</v>
      </c>
      <c r="D1243" s="4" t="s">
        <v>8221</v>
      </c>
      <c r="E1243" s="4">
        <v>0</v>
      </c>
    </row>
    <row r="1244" spans="1:5" x14ac:dyDescent="0.25">
      <c r="A1244" s="4" t="s">
        <v>8219</v>
      </c>
      <c r="B1244" s="4">
        <v>52</v>
      </c>
      <c r="D1244" s="4" t="s">
        <v>8221</v>
      </c>
      <c r="E1244" s="4">
        <v>1</v>
      </c>
    </row>
    <row r="1245" spans="1:5" x14ac:dyDescent="0.25">
      <c r="A1245" s="4" t="s">
        <v>8219</v>
      </c>
      <c r="B1245" s="4">
        <v>43</v>
      </c>
      <c r="D1245" s="4" t="s">
        <v>8221</v>
      </c>
      <c r="E1245" s="4">
        <v>1</v>
      </c>
    </row>
    <row r="1246" spans="1:5" x14ac:dyDescent="0.25">
      <c r="A1246" s="4" t="s">
        <v>8219</v>
      </c>
      <c r="B1246" s="4">
        <v>58</v>
      </c>
      <c r="D1246" s="4" t="s">
        <v>8221</v>
      </c>
      <c r="E1246" s="4">
        <v>6</v>
      </c>
    </row>
    <row r="1247" spans="1:5" x14ac:dyDescent="0.25">
      <c r="A1247" s="4" t="s">
        <v>8219</v>
      </c>
      <c r="B1247" s="4">
        <v>47</v>
      </c>
      <c r="D1247" s="4" t="s">
        <v>8221</v>
      </c>
      <c r="E1247" s="4">
        <v>8</v>
      </c>
    </row>
    <row r="1248" spans="1:5" x14ac:dyDescent="0.25">
      <c r="A1248" s="4" t="s">
        <v>8219</v>
      </c>
      <c r="B1248" s="4">
        <v>36</v>
      </c>
      <c r="D1248" s="4" t="s">
        <v>8221</v>
      </c>
      <c r="E1248" s="4">
        <v>1</v>
      </c>
    </row>
    <row r="1249" spans="1:5" x14ac:dyDescent="0.25">
      <c r="A1249" s="4" t="s">
        <v>8219</v>
      </c>
      <c r="B1249" s="4">
        <v>17</v>
      </c>
      <c r="D1249" s="4" t="s">
        <v>8221</v>
      </c>
      <c r="E1249" s="4">
        <v>0</v>
      </c>
    </row>
    <row r="1250" spans="1:5" x14ac:dyDescent="0.25">
      <c r="A1250" s="4" t="s">
        <v>8219</v>
      </c>
      <c r="B1250" s="4">
        <v>104</v>
      </c>
      <c r="D1250" s="4" t="s">
        <v>8221</v>
      </c>
      <c r="E1250" s="4">
        <v>2</v>
      </c>
    </row>
    <row r="1251" spans="1:5" x14ac:dyDescent="0.25">
      <c r="A1251" s="4" t="s">
        <v>8219</v>
      </c>
      <c r="B1251" s="4">
        <v>47</v>
      </c>
      <c r="D1251" s="4" t="s">
        <v>8221</v>
      </c>
      <c r="E1251" s="4">
        <v>1</v>
      </c>
    </row>
    <row r="1252" spans="1:5" x14ac:dyDescent="0.25">
      <c r="A1252" s="4" t="s">
        <v>8219</v>
      </c>
      <c r="B1252" s="4">
        <v>38</v>
      </c>
      <c r="D1252" s="4" t="s">
        <v>8221</v>
      </c>
      <c r="E1252" s="4">
        <v>0</v>
      </c>
    </row>
    <row r="1253" spans="1:5" x14ac:dyDescent="0.25">
      <c r="A1253" s="4" t="s">
        <v>8219</v>
      </c>
      <c r="B1253" s="4">
        <v>81</v>
      </c>
      <c r="D1253" s="4" t="s">
        <v>8221</v>
      </c>
      <c r="E1253" s="4">
        <v>1</v>
      </c>
    </row>
    <row r="1254" spans="1:5" x14ac:dyDescent="0.25">
      <c r="A1254" s="4" t="s">
        <v>8219</v>
      </c>
      <c r="B1254" s="4">
        <v>55</v>
      </c>
      <c r="D1254" s="4" t="s">
        <v>8221</v>
      </c>
      <c r="E1254" s="4">
        <v>19</v>
      </c>
    </row>
    <row r="1255" spans="1:5" x14ac:dyDescent="0.25">
      <c r="A1255" s="4" t="s">
        <v>8219</v>
      </c>
      <c r="B1255" s="4">
        <v>41</v>
      </c>
      <c r="D1255" s="4" t="s">
        <v>8221</v>
      </c>
      <c r="E1255" s="4">
        <v>27</v>
      </c>
    </row>
    <row r="1256" spans="1:5" x14ac:dyDescent="0.25">
      <c r="A1256" s="4" t="s">
        <v>8219</v>
      </c>
      <c r="B1256" s="4">
        <v>79</v>
      </c>
      <c r="D1256" s="4" t="s">
        <v>8221</v>
      </c>
      <c r="E1256" s="4">
        <v>7</v>
      </c>
    </row>
    <row r="1257" spans="1:5" x14ac:dyDescent="0.25">
      <c r="A1257" s="4" t="s">
        <v>8219</v>
      </c>
      <c r="B1257" s="4">
        <v>16</v>
      </c>
      <c r="D1257" s="4" t="s">
        <v>8221</v>
      </c>
      <c r="E1257" s="4">
        <v>14</v>
      </c>
    </row>
    <row r="1258" spans="1:5" x14ac:dyDescent="0.25">
      <c r="A1258" s="4" t="s">
        <v>8219</v>
      </c>
      <c r="B1258" s="4">
        <v>8</v>
      </c>
      <c r="D1258" s="4" t="s">
        <v>8221</v>
      </c>
      <c r="E1258" s="4">
        <v>5</v>
      </c>
    </row>
    <row r="1259" spans="1:5" x14ac:dyDescent="0.25">
      <c r="A1259" s="4" t="s">
        <v>8219</v>
      </c>
      <c r="B1259" s="4">
        <v>95</v>
      </c>
      <c r="D1259" s="4" t="s">
        <v>8221</v>
      </c>
      <c r="E1259" s="4">
        <v>30</v>
      </c>
    </row>
    <row r="1260" spans="1:5" x14ac:dyDescent="0.25">
      <c r="A1260" s="4" t="s">
        <v>8219</v>
      </c>
      <c r="B1260" s="4">
        <v>25</v>
      </c>
      <c r="D1260" s="4" t="s">
        <v>8221</v>
      </c>
      <c r="E1260" s="4">
        <v>1</v>
      </c>
    </row>
    <row r="1261" spans="1:5" x14ac:dyDescent="0.25">
      <c r="A1261" s="4" t="s">
        <v>8219</v>
      </c>
      <c r="B1261" s="4">
        <v>19</v>
      </c>
      <c r="D1261" s="4" t="s">
        <v>8221</v>
      </c>
      <c r="E1261" s="4">
        <v>0</v>
      </c>
    </row>
    <row r="1262" spans="1:5" x14ac:dyDescent="0.25">
      <c r="A1262" s="4" t="s">
        <v>8219</v>
      </c>
      <c r="B1262" s="4">
        <v>90</v>
      </c>
      <c r="D1262" s="4" t="s">
        <v>8220</v>
      </c>
      <c r="E1262" s="4">
        <v>1501</v>
      </c>
    </row>
    <row r="1263" spans="1:5" x14ac:dyDescent="0.25">
      <c r="A1263" s="4" t="s">
        <v>8219</v>
      </c>
      <c r="B1263" s="4">
        <v>41</v>
      </c>
      <c r="D1263" s="4" t="s">
        <v>8220</v>
      </c>
      <c r="E1263" s="4">
        <v>52</v>
      </c>
    </row>
    <row r="1264" spans="1:5" x14ac:dyDescent="0.25">
      <c r="A1264" s="4" t="s">
        <v>8219</v>
      </c>
      <c r="B1264" s="4">
        <v>30</v>
      </c>
      <c r="D1264" s="4" t="s">
        <v>8220</v>
      </c>
      <c r="E1264" s="4">
        <v>23</v>
      </c>
    </row>
    <row r="1265" spans="1:5" x14ac:dyDescent="0.25">
      <c r="A1265" s="4" t="s">
        <v>8219</v>
      </c>
      <c r="B1265" s="4">
        <v>38</v>
      </c>
      <c r="D1265" s="4" t="s">
        <v>8220</v>
      </c>
      <c r="E1265" s="4">
        <v>535</v>
      </c>
    </row>
    <row r="1266" spans="1:5" x14ac:dyDescent="0.25">
      <c r="A1266" s="4" t="s">
        <v>8219</v>
      </c>
      <c r="B1266" s="4">
        <v>65</v>
      </c>
      <c r="D1266" s="4" t="s">
        <v>8220</v>
      </c>
      <c r="E1266" s="4">
        <v>3</v>
      </c>
    </row>
    <row r="1267" spans="1:5" x14ac:dyDescent="0.25">
      <c r="A1267" s="4" t="s">
        <v>8219</v>
      </c>
      <c r="B1267" s="4">
        <v>75</v>
      </c>
      <c r="D1267" s="4" t="s">
        <v>8220</v>
      </c>
      <c r="E1267" s="4">
        <v>6</v>
      </c>
    </row>
    <row r="1268" spans="1:5" x14ac:dyDescent="0.25">
      <c r="A1268" s="4" t="s">
        <v>8219</v>
      </c>
      <c r="B1268" s="4">
        <v>16</v>
      </c>
      <c r="D1268" s="4" t="s">
        <v>8220</v>
      </c>
      <c r="E1268" s="4">
        <v>3</v>
      </c>
    </row>
    <row r="1269" spans="1:5" x14ac:dyDescent="0.25">
      <c r="A1269" s="4" t="s">
        <v>8219</v>
      </c>
      <c r="B1269" s="4">
        <v>10</v>
      </c>
      <c r="D1269" s="4" t="s">
        <v>8220</v>
      </c>
      <c r="E1269" s="4">
        <v>5</v>
      </c>
    </row>
    <row r="1270" spans="1:5" x14ac:dyDescent="0.25">
      <c r="A1270" s="4" t="s">
        <v>8219</v>
      </c>
      <c r="B1270" s="4">
        <v>27</v>
      </c>
      <c r="D1270" s="4" t="s">
        <v>8220</v>
      </c>
      <c r="E1270" s="4">
        <v>17</v>
      </c>
    </row>
    <row r="1271" spans="1:5" x14ac:dyDescent="0.25">
      <c r="A1271" s="4" t="s">
        <v>8219</v>
      </c>
      <c r="B1271" s="4">
        <v>259</v>
      </c>
      <c r="D1271" s="4" t="s">
        <v>8220</v>
      </c>
      <c r="E1271" s="4">
        <v>11</v>
      </c>
    </row>
    <row r="1272" spans="1:5" x14ac:dyDescent="0.25">
      <c r="A1272" s="4" t="s">
        <v>8219</v>
      </c>
      <c r="B1272" s="4">
        <v>39</v>
      </c>
      <c r="D1272" s="4" t="s">
        <v>8220</v>
      </c>
      <c r="E1272" s="4">
        <v>70</v>
      </c>
    </row>
    <row r="1273" spans="1:5" x14ac:dyDescent="0.25">
      <c r="A1273" s="4" t="s">
        <v>8219</v>
      </c>
      <c r="B1273" s="4">
        <v>42</v>
      </c>
      <c r="D1273" s="4" t="s">
        <v>8220</v>
      </c>
      <c r="E1273" s="4">
        <v>6</v>
      </c>
    </row>
    <row r="1274" spans="1:5" x14ac:dyDescent="0.25">
      <c r="A1274" s="4" t="s">
        <v>8219</v>
      </c>
      <c r="B1274" s="4">
        <v>10</v>
      </c>
      <c r="D1274" s="4" t="s">
        <v>8220</v>
      </c>
      <c r="E1274" s="4">
        <v>43</v>
      </c>
    </row>
    <row r="1275" spans="1:5" x14ac:dyDescent="0.25">
      <c r="A1275" s="4" t="s">
        <v>8219</v>
      </c>
      <c r="B1275" s="4">
        <v>56</v>
      </c>
      <c r="D1275" s="4" t="s">
        <v>8220</v>
      </c>
      <c r="E1275" s="4">
        <v>152</v>
      </c>
    </row>
    <row r="1276" spans="1:5" x14ac:dyDescent="0.25">
      <c r="A1276" s="4" t="s">
        <v>8219</v>
      </c>
      <c r="B1276" s="4">
        <v>20</v>
      </c>
      <c r="D1276" s="4" t="s">
        <v>8220</v>
      </c>
      <c r="E1276" s="4">
        <v>59</v>
      </c>
    </row>
    <row r="1277" spans="1:5" x14ac:dyDescent="0.25">
      <c r="A1277" s="4" t="s">
        <v>8219</v>
      </c>
      <c r="B1277" s="4">
        <v>170</v>
      </c>
      <c r="D1277" s="4" t="s">
        <v>8220</v>
      </c>
      <c r="E1277" s="4">
        <v>4</v>
      </c>
    </row>
    <row r="1278" spans="1:5" x14ac:dyDescent="0.25">
      <c r="A1278" s="4" t="s">
        <v>8219</v>
      </c>
      <c r="B1278" s="4">
        <v>29</v>
      </c>
      <c r="D1278" s="4" t="s">
        <v>8220</v>
      </c>
      <c r="E1278" s="4">
        <v>10</v>
      </c>
    </row>
    <row r="1279" spans="1:5" x14ac:dyDescent="0.25">
      <c r="A1279" s="4" t="s">
        <v>8219</v>
      </c>
      <c r="B1279" s="4">
        <v>132</v>
      </c>
      <c r="D1279" s="4" t="s">
        <v>8220</v>
      </c>
      <c r="E1279" s="4">
        <v>5</v>
      </c>
    </row>
    <row r="1280" spans="1:5" x14ac:dyDescent="0.25">
      <c r="A1280" s="4" t="s">
        <v>8219</v>
      </c>
      <c r="B1280" s="4">
        <v>27</v>
      </c>
      <c r="D1280" s="4" t="s">
        <v>8221</v>
      </c>
      <c r="E1280" s="4">
        <v>60</v>
      </c>
    </row>
    <row r="1281" spans="1:5" x14ac:dyDescent="0.25">
      <c r="A1281" s="4" t="s">
        <v>8219</v>
      </c>
      <c r="B1281" s="4">
        <v>26</v>
      </c>
      <c r="D1281" s="4" t="s">
        <v>8221</v>
      </c>
      <c r="E1281" s="4">
        <v>84</v>
      </c>
    </row>
    <row r="1282" spans="1:5" x14ac:dyDescent="0.25">
      <c r="A1282" s="4" t="s">
        <v>8219</v>
      </c>
      <c r="B1282" s="4">
        <v>43</v>
      </c>
      <c r="D1282" s="4" t="s">
        <v>8221</v>
      </c>
      <c r="E1282" s="4">
        <v>47</v>
      </c>
    </row>
    <row r="1283" spans="1:5" x14ac:dyDescent="0.25">
      <c r="A1283" s="4" t="s">
        <v>8219</v>
      </c>
      <c r="B1283" s="4">
        <v>80</v>
      </c>
      <c r="D1283" s="4" t="s">
        <v>8221</v>
      </c>
      <c r="E1283" s="4">
        <v>66</v>
      </c>
    </row>
    <row r="1284" spans="1:5" x14ac:dyDescent="0.25">
      <c r="A1284" s="4" t="s">
        <v>8219</v>
      </c>
      <c r="B1284" s="4">
        <v>33</v>
      </c>
      <c r="D1284" s="4" t="s">
        <v>8221</v>
      </c>
      <c r="E1284" s="4">
        <v>171</v>
      </c>
    </row>
    <row r="1285" spans="1:5" x14ac:dyDescent="0.25">
      <c r="A1285" s="4" t="s">
        <v>8219</v>
      </c>
      <c r="B1285" s="4">
        <v>71</v>
      </c>
      <c r="D1285" s="4" t="s">
        <v>8221</v>
      </c>
      <c r="E1285" s="4">
        <v>29</v>
      </c>
    </row>
    <row r="1286" spans="1:5" x14ac:dyDescent="0.25">
      <c r="A1286" s="4" t="s">
        <v>8219</v>
      </c>
      <c r="B1286" s="4">
        <v>81</v>
      </c>
      <c r="D1286" s="4" t="s">
        <v>8221</v>
      </c>
      <c r="E1286" s="4">
        <v>9</v>
      </c>
    </row>
    <row r="1287" spans="1:5" x14ac:dyDescent="0.25">
      <c r="A1287" s="4" t="s">
        <v>8219</v>
      </c>
      <c r="B1287" s="4">
        <v>76</v>
      </c>
      <c r="D1287" s="4" t="s">
        <v>8221</v>
      </c>
      <c r="E1287" s="4">
        <v>27</v>
      </c>
    </row>
    <row r="1288" spans="1:5" x14ac:dyDescent="0.25">
      <c r="A1288" s="4" t="s">
        <v>8219</v>
      </c>
      <c r="B1288" s="4">
        <v>48</v>
      </c>
      <c r="D1288" s="4" t="s">
        <v>8221</v>
      </c>
      <c r="E1288" s="4">
        <v>2</v>
      </c>
    </row>
    <row r="1289" spans="1:5" x14ac:dyDescent="0.25">
      <c r="A1289" s="4" t="s">
        <v>8219</v>
      </c>
      <c r="B1289" s="4">
        <v>61</v>
      </c>
      <c r="D1289" s="4" t="s">
        <v>8221</v>
      </c>
      <c r="E1289" s="4">
        <v>3</v>
      </c>
    </row>
    <row r="1290" spans="1:5" x14ac:dyDescent="0.25">
      <c r="A1290" s="4" t="s">
        <v>8219</v>
      </c>
      <c r="B1290" s="4">
        <v>60</v>
      </c>
      <c r="D1290" s="4" t="s">
        <v>8221</v>
      </c>
      <c r="E1290" s="4">
        <v>4</v>
      </c>
    </row>
    <row r="1291" spans="1:5" x14ac:dyDescent="0.25">
      <c r="A1291" s="4" t="s">
        <v>8219</v>
      </c>
      <c r="B1291" s="4">
        <v>136</v>
      </c>
      <c r="D1291" s="4" t="s">
        <v>8221</v>
      </c>
      <c r="E1291" s="4">
        <v>2</v>
      </c>
    </row>
    <row r="1292" spans="1:5" x14ac:dyDescent="0.25">
      <c r="A1292" s="4" t="s">
        <v>8219</v>
      </c>
      <c r="B1292" s="4">
        <v>14</v>
      </c>
      <c r="D1292" s="4" t="s">
        <v>8221</v>
      </c>
      <c r="E1292" s="4">
        <v>20</v>
      </c>
    </row>
    <row r="1293" spans="1:5" x14ac:dyDescent="0.25">
      <c r="A1293" s="4" t="s">
        <v>8219</v>
      </c>
      <c r="B1293" s="4">
        <v>78</v>
      </c>
      <c r="D1293" s="4" t="s">
        <v>8221</v>
      </c>
      <c r="E1293" s="4">
        <v>3</v>
      </c>
    </row>
    <row r="1294" spans="1:5" x14ac:dyDescent="0.25">
      <c r="A1294" s="4" t="s">
        <v>8219</v>
      </c>
      <c r="B1294" s="4">
        <v>4</v>
      </c>
      <c r="D1294" s="4" t="s">
        <v>8221</v>
      </c>
      <c r="E1294" s="4">
        <v>4</v>
      </c>
    </row>
    <row r="1295" spans="1:5" x14ac:dyDescent="0.25">
      <c r="A1295" s="4" t="s">
        <v>8219</v>
      </c>
      <c r="B1295" s="4">
        <v>11</v>
      </c>
      <c r="D1295" s="4" t="s">
        <v>8221</v>
      </c>
      <c r="E1295" s="4">
        <v>1</v>
      </c>
    </row>
    <row r="1296" spans="1:5" x14ac:dyDescent="0.25">
      <c r="A1296" s="4" t="s">
        <v>8219</v>
      </c>
      <c r="B1296" s="4">
        <v>185</v>
      </c>
      <c r="D1296" s="4" t="s">
        <v>8221</v>
      </c>
      <c r="E1296" s="4">
        <v>0</v>
      </c>
    </row>
    <row r="1297" spans="1:5" x14ac:dyDescent="0.25">
      <c r="A1297" s="4" t="s">
        <v>8219</v>
      </c>
      <c r="B1297" s="4">
        <v>59</v>
      </c>
      <c r="D1297" s="4" t="s">
        <v>8221</v>
      </c>
      <c r="E1297" s="4">
        <v>0</v>
      </c>
    </row>
    <row r="1298" spans="1:5" x14ac:dyDescent="0.25">
      <c r="A1298" s="4" t="s">
        <v>8219</v>
      </c>
      <c r="B1298" s="4">
        <v>27</v>
      </c>
      <c r="D1298" s="4" t="s">
        <v>8221</v>
      </c>
      <c r="E1298" s="4">
        <v>14</v>
      </c>
    </row>
    <row r="1299" spans="1:5" x14ac:dyDescent="0.25">
      <c r="A1299" s="4" t="s">
        <v>8219</v>
      </c>
      <c r="B1299" s="4">
        <v>63</v>
      </c>
      <c r="D1299" s="4" t="s">
        <v>8221</v>
      </c>
      <c r="E1299" s="4">
        <v>1</v>
      </c>
    </row>
    <row r="1300" spans="1:5" x14ac:dyDescent="0.25">
      <c r="A1300" s="4" t="s">
        <v>8219</v>
      </c>
      <c r="B1300" s="4">
        <v>13</v>
      </c>
      <c r="D1300" s="4" t="s">
        <v>8221</v>
      </c>
      <c r="E1300" s="4">
        <v>118</v>
      </c>
    </row>
    <row r="1301" spans="1:5" x14ac:dyDescent="0.25">
      <c r="A1301" s="4" t="s">
        <v>8219</v>
      </c>
      <c r="B1301" s="4">
        <v>13</v>
      </c>
      <c r="D1301" s="4" t="s">
        <v>8221</v>
      </c>
      <c r="E1301" s="4">
        <v>2</v>
      </c>
    </row>
    <row r="1302" spans="1:5" x14ac:dyDescent="0.25">
      <c r="A1302" s="4" t="s">
        <v>8219</v>
      </c>
      <c r="B1302" s="4">
        <v>57</v>
      </c>
      <c r="D1302" s="4" t="s">
        <v>8221</v>
      </c>
      <c r="E1302" s="4">
        <v>1</v>
      </c>
    </row>
    <row r="1303" spans="1:5" x14ac:dyDescent="0.25">
      <c r="A1303" s="4" t="s">
        <v>8219</v>
      </c>
      <c r="B1303" s="4">
        <v>61</v>
      </c>
      <c r="D1303" s="4" t="s">
        <v>8221</v>
      </c>
      <c r="E1303" s="4">
        <v>3</v>
      </c>
    </row>
    <row r="1304" spans="1:5" x14ac:dyDescent="0.25">
      <c r="A1304" s="4" t="s">
        <v>8219</v>
      </c>
      <c r="B1304" s="4">
        <v>65</v>
      </c>
      <c r="D1304" s="4" t="s">
        <v>8221</v>
      </c>
      <c r="E1304" s="4">
        <v>1</v>
      </c>
    </row>
    <row r="1305" spans="1:5" x14ac:dyDescent="0.25">
      <c r="A1305" s="4" t="s">
        <v>8219</v>
      </c>
      <c r="B1305" s="4">
        <v>134</v>
      </c>
      <c r="D1305" s="4" t="s">
        <v>8221</v>
      </c>
      <c r="E1305" s="4">
        <v>3</v>
      </c>
    </row>
    <row r="1306" spans="1:5" x14ac:dyDescent="0.25">
      <c r="A1306" s="4" t="s">
        <v>8219</v>
      </c>
      <c r="B1306" s="4">
        <v>37</v>
      </c>
      <c r="D1306" s="4" t="s">
        <v>8221</v>
      </c>
      <c r="E1306" s="4">
        <v>38</v>
      </c>
    </row>
    <row r="1307" spans="1:5" x14ac:dyDescent="0.25">
      <c r="A1307" s="4" t="s">
        <v>8219</v>
      </c>
      <c r="B1307" s="4">
        <v>37</v>
      </c>
      <c r="D1307" s="4" t="s">
        <v>8221</v>
      </c>
      <c r="E1307" s="4">
        <v>52</v>
      </c>
    </row>
    <row r="1308" spans="1:5" x14ac:dyDescent="0.25">
      <c r="A1308" s="4" t="s">
        <v>8219</v>
      </c>
      <c r="B1308" s="4">
        <v>150</v>
      </c>
      <c r="D1308" s="4" t="s">
        <v>8221</v>
      </c>
      <c r="E1308" s="4">
        <v>2</v>
      </c>
    </row>
    <row r="1309" spans="1:5" x14ac:dyDescent="0.25">
      <c r="A1309" s="4" t="s">
        <v>8219</v>
      </c>
      <c r="B1309" s="4">
        <v>56</v>
      </c>
      <c r="D1309" s="4" t="s">
        <v>8221</v>
      </c>
      <c r="E1309" s="4">
        <v>0</v>
      </c>
    </row>
    <row r="1310" spans="1:5" x14ac:dyDescent="0.25">
      <c r="A1310" s="4" t="s">
        <v>8219</v>
      </c>
      <c r="B1310" s="4">
        <v>18</v>
      </c>
      <c r="D1310" s="4" t="s">
        <v>8221</v>
      </c>
      <c r="E1310" s="4">
        <v>4</v>
      </c>
    </row>
    <row r="1311" spans="1:5" x14ac:dyDescent="0.25">
      <c r="A1311" s="4" t="s">
        <v>8219</v>
      </c>
      <c r="B1311" s="4">
        <v>60</v>
      </c>
      <c r="D1311" s="4" t="s">
        <v>8221</v>
      </c>
      <c r="E1311" s="4">
        <v>4</v>
      </c>
    </row>
    <row r="1312" spans="1:5" x14ac:dyDescent="0.25">
      <c r="A1312" s="4" t="s">
        <v>8219</v>
      </c>
      <c r="B1312" s="4">
        <v>67</v>
      </c>
      <c r="D1312" s="4" t="s">
        <v>8221</v>
      </c>
      <c r="E1312" s="4">
        <v>18</v>
      </c>
    </row>
    <row r="1313" spans="1:5" x14ac:dyDescent="0.25">
      <c r="A1313" s="4" t="s">
        <v>8219</v>
      </c>
      <c r="B1313" s="4">
        <v>35</v>
      </c>
      <c r="D1313" s="4" t="s">
        <v>8221</v>
      </c>
      <c r="E1313" s="4">
        <v>0</v>
      </c>
    </row>
    <row r="1314" spans="1:5" x14ac:dyDescent="0.25">
      <c r="A1314" s="4" t="s">
        <v>8219</v>
      </c>
      <c r="B1314" s="4">
        <v>34</v>
      </c>
      <c r="D1314" s="4" t="s">
        <v>8221</v>
      </c>
      <c r="E1314" s="4">
        <v>22</v>
      </c>
    </row>
    <row r="1315" spans="1:5" x14ac:dyDescent="0.25">
      <c r="A1315" s="4" t="s">
        <v>8219</v>
      </c>
      <c r="B1315" s="4">
        <v>36</v>
      </c>
      <c r="D1315" s="4" t="s">
        <v>8221</v>
      </c>
      <c r="E1315" s="4">
        <v>49</v>
      </c>
    </row>
    <row r="1316" spans="1:5" x14ac:dyDescent="0.25">
      <c r="A1316" s="4" t="s">
        <v>8219</v>
      </c>
      <c r="B1316" s="4">
        <v>18</v>
      </c>
      <c r="D1316" s="4" t="s">
        <v>8221</v>
      </c>
      <c r="E1316" s="4">
        <v>19</v>
      </c>
    </row>
    <row r="1317" spans="1:5" x14ac:dyDescent="0.25">
      <c r="A1317" s="4" t="s">
        <v>8219</v>
      </c>
      <c r="B1317" s="4">
        <v>25</v>
      </c>
      <c r="D1317" s="4" t="s">
        <v>8221</v>
      </c>
      <c r="E1317" s="4">
        <v>4</v>
      </c>
    </row>
    <row r="1318" spans="1:5" x14ac:dyDescent="0.25">
      <c r="A1318" s="4" t="s">
        <v>8219</v>
      </c>
      <c r="B1318" s="4">
        <v>21</v>
      </c>
      <c r="D1318" s="4" t="s">
        <v>8221</v>
      </c>
      <c r="E1318" s="4">
        <v>4</v>
      </c>
    </row>
    <row r="1319" spans="1:5" x14ac:dyDescent="0.25">
      <c r="A1319" s="4" t="s">
        <v>8219</v>
      </c>
      <c r="B1319" s="4">
        <v>151</v>
      </c>
      <c r="D1319" s="4" t="s">
        <v>8221</v>
      </c>
      <c r="E1319" s="4">
        <v>2</v>
      </c>
    </row>
    <row r="1320" spans="1:5" x14ac:dyDescent="0.25">
      <c r="A1320" s="4" t="s">
        <v>8219</v>
      </c>
      <c r="B1320" s="4">
        <v>489</v>
      </c>
      <c r="D1320" s="4" t="s">
        <v>8221</v>
      </c>
      <c r="E1320" s="4">
        <v>0</v>
      </c>
    </row>
    <row r="1321" spans="1:5" x14ac:dyDescent="0.25">
      <c r="A1321" s="4" t="s">
        <v>8219</v>
      </c>
      <c r="B1321" s="4">
        <v>50</v>
      </c>
      <c r="D1321" s="4" t="s">
        <v>8221</v>
      </c>
      <c r="E1321" s="4">
        <v>0</v>
      </c>
    </row>
    <row r="1322" spans="1:5" x14ac:dyDescent="0.25">
      <c r="A1322" s="4" t="s">
        <v>8219</v>
      </c>
      <c r="B1322" s="4">
        <v>321</v>
      </c>
      <c r="D1322" s="4" t="s">
        <v>8221</v>
      </c>
      <c r="E1322" s="4">
        <v>14</v>
      </c>
    </row>
    <row r="1323" spans="1:5" x14ac:dyDescent="0.25">
      <c r="A1323" s="4" t="s">
        <v>8219</v>
      </c>
      <c r="B1323" s="4">
        <v>1762</v>
      </c>
      <c r="D1323" s="4" t="s">
        <v>8221</v>
      </c>
      <c r="E1323" s="4">
        <v>8</v>
      </c>
    </row>
    <row r="1324" spans="1:5" x14ac:dyDescent="0.25">
      <c r="A1324" s="4" t="s">
        <v>8219</v>
      </c>
      <c r="B1324" s="4">
        <v>385</v>
      </c>
      <c r="D1324" s="4" t="s">
        <v>8221</v>
      </c>
      <c r="E1324" s="4">
        <v>0</v>
      </c>
    </row>
    <row r="1325" spans="1:5" x14ac:dyDescent="0.25">
      <c r="A1325" s="4" t="s">
        <v>8219</v>
      </c>
      <c r="B1325" s="4">
        <v>398</v>
      </c>
      <c r="D1325" s="4" t="s">
        <v>8221</v>
      </c>
      <c r="E1325" s="4">
        <v>15</v>
      </c>
    </row>
    <row r="1326" spans="1:5" x14ac:dyDescent="0.25">
      <c r="A1326" s="4" t="s">
        <v>8219</v>
      </c>
      <c r="B1326" s="4">
        <v>304</v>
      </c>
      <c r="D1326" s="4" t="s">
        <v>8221</v>
      </c>
      <c r="E1326" s="4">
        <v>33</v>
      </c>
    </row>
    <row r="1327" spans="1:5" x14ac:dyDescent="0.25">
      <c r="A1327" s="4" t="s">
        <v>8219</v>
      </c>
      <c r="B1327" s="4">
        <v>676</v>
      </c>
      <c r="D1327" s="4" t="s">
        <v>8221</v>
      </c>
      <c r="E1327" s="4">
        <v>2</v>
      </c>
    </row>
    <row r="1328" spans="1:5" x14ac:dyDescent="0.25">
      <c r="A1328" s="4" t="s">
        <v>8219</v>
      </c>
      <c r="B1328" s="4">
        <v>577</v>
      </c>
      <c r="D1328" s="4" t="s">
        <v>8221</v>
      </c>
      <c r="E1328" s="4">
        <v>6</v>
      </c>
    </row>
    <row r="1329" spans="1:5" x14ac:dyDescent="0.25">
      <c r="A1329" s="4" t="s">
        <v>8219</v>
      </c>
      <c r="B1329" s="4">
        <v>3663</v>
      </c>
      <c r="D1329" s="4" t="s">
        <v>8221</v>
      </c>
      <c r="E1329" s="4">
        <v>2</v>
      </c>
    </row>
    <row r="1330" spans="1:5" x14ac:dyDescent="0.25">
      <c r="A1330" s="4" t="s">
        <v>8219</v>
      </c>
      <c r="B1330" s="4">
        <v>294</v>
      </c>
      <c r="D1330" s="4" t="s">
        <v>8221</v>
      </c>
      <c r="E1330" s="4">
        <v>0</v>
      </c>
    </row>
    <row r="1331" spans="1:5" x14ac:dyDescent="0.25">
      <c r="A1331" s="4" t="s">
        <v>8219</v>
      </c>
      <c r="B1331" s="4">
        <v>28</v>
      </c>
      <c r="D1331" s="4" t="s">
        <v>8221</v>
      </c>
      <c r="E1331" s="4">
        <v>4</v>
      </c>
    </row>
    <row r="1332" spans="1:5" x14ac:dyDescent="0.25">
      <c r="A1332" s="4" t="s">
        <v>8219</v>
      </c>
      <c r="B1332" s="4">
        <v>100</v>
      </c>
      <c r="D1332" s="4" t="s">
        <v>8221</v>
      </c>
      <c r="E1332" s="4">
        <v>1</v>
      </c>
    </row>
    <row r="1333" spans="1:5" x14ac:dyDescent="0.25">
      <c r="A1333" s="4" t="s">
        <v>8219</v>
      </c>
      <c r="B1333" s="4">
        <v>72</v>
      </c>
      <c r="D1333" s="4" t="s">
        <v>8221</v>
      </c>
      <c r="E1333" s="4">
        <v>3</v>
      </c>
    </row>
    <row r="1334" spans="1:5" x14ac:dyDescent="0.25">
      <c r="A1334" s="4" t="s">
        <v>8219</v>
      </c>
      <c r="B1334" s="4">
        <v>238</v>
      </c>
      <c r="D1334" s="4" t="s">
        <v>8221</v>
      </c>
      <c r="E1334" s="4">
        <v>4</v>
      </c>
    </row>
    <row r="1335" spans="1:5" x14ac:dyDescent="0.25">
      <c r="A1335" s="4" t="s">
        <v>8219</v>
      </c>
      <c r="B1335" s="4">
        <v>159</v>
      </c>
      <c r="D1335" s="4" t="s">
        <v>8221</v>
      </c>
      <c r="E1335" s="4">
        <v>0</v>
      </c>
    </row>
    <row r="1336" spans="1:5" x14ac:dyDescent="0.25">
      <c r="A1336" s="4" t="s">
        <v>8219</v>
      </c>
      <c r="B1336" s="4">
        <v>77</v>
      </c>
      <c r="D1336" s="4" t="s">
        <v>8221</v>
      </c>
      <c r="E1336" s="4">
        <v>4</v>
      </c>
    </row>
    <row r="1337" spans="1:5" x14ac:dyDescent="0.25">
      <c r="A1337" s="4" t="s">
        <v>8219</v>
      </c>
      <c r="B1337" s="4">
        <v>53</v>
      </c>
      <c r="D1337" s="4" t="s">
        <v>8221</v>
      </c>
      <c r="E1337" s="4">
        <v>3</v>
      </c>
    </row>
    <row r="1338" spans="1:5" x14ac:dyDescent="0.25">
      <c r="A1338" s="4" t="s">
        <v>8219</v>
      </c>
      <c r="B1338" s="4">
        <v>1251</v>
      </c>
      <c r="D1338" s="4" t="s">
        <v>8221</v>
      </c>
      <c r="E1338" s="4">
        <v>34</v>
      </c>
    </row>
    <row r="1339" spans="1:5" x14ac:dyDescent="0.25">
      <c r="A1339" s="4" t="s">
        <v>8219</v>
      </c>
      <c r="B1339" s="4">
        <v>465</v>
      </c>
      <c r="D1339" s="4" t="s">
        <v>8221</v>
      </c>
      <c r="E1339" s="4">
        <v>2</v>
      </c>
    </row>
    <row r="1340" spans="1:5" x14ac:dyDescent="0.25">
      <c r="A1340" s="4" t="s">
        <v>8219</v>
      </c>
      <c r="B1340" s="4">
        <v>74</v>
      </c>
      <c r="D1340" s="4" t="s">
        <v>8221</v>
      </c>
      <c r="E1340" s="4">
        <v>33</v>
      </c>
    </row>
    <row r="1341" spans="1:5" x14ac:dyDescent="0.25">
      <c r="A1341" s="4" t="s">
        <v>8219</v>
      </c>
      <c r="B1341" s="4">
        <v>62</v>
      </c>
      <c r="D1341" s="4" t="s">
        <v>8221</v>
      </c>
      <c r="E1341" s="4">
        <v>0</v>
      </c>
    </row>
    <row r="1342" spans="1:5" x14ac:dyDescent="0.25">
      <c r="A1342" s="4" t="s">
        <v>8219</v>
      </c>
      <c r="B1342" s="4">
        <v>3468</v>
      </c>
      <c r="D1342" s="4" t="s">
        <v>8221</v>
      </c>
      <c r="E1342" s="4">
        <v>0</v>
      </c>
    </row>
    <row r="1343" spans="1:5" x14ac:dyDescent="0.25">
      <c r="A1343" s="4" t="s">
        <v>8219</v>
      </c>
      <c r="B1343" s="4">
        <v>52</v>
      </c>
      <c r="D1343" s="4" t="s">
        <v>8221</v>
      </c>
      <c r="E1343" s="4">
        <v>1</v>
      </c>
    </row>
    <row r="1344" spans="1:5" x14ac:dyDescent="0.25">
      <c r="A1344" s="4" t="s">
        <v>8219</v>
      </c>
      <c r="B1344" s="4">
        <v>50</v>
      </c>
      <c r="D1344" s="4" t="s">
        <v>8221</v>
      </c>
      <c r="E1344" s="4">
        <v>13</v>
      </c>
    </row>
    <row r="1345" spans="1:5" x14ac:dyDescent="0.25">
      <c r="A1345" s="4" t="s">
        <v>8219</v>
      </c>
      <c r="B1345" s="4">
        <v>45</v>
      </c>
      <c r="D1345" s="4" t="s">
        <v>8221</v>
      </c>
      <c r="E1345" s="4">
        <v>2</v>
      </c>
    </row>
    <row r="1346" spans="1:5" x14ac:dyDescent="0.25">
      <c r="A1346" s="4" t="s">
        <v>8219</v>
      </c>
      <c r="B1346" s="4">
        <v>21</v>
      </c>
      <c r="D1346" s="4" t="s">
        <v>8221</v>
      </c>
      <c r="E1346" s="4">
        <v>36</v>
      </c>
    </row>
    <row r="1347" spans="1:5" x14ac:dyDescent="0.25">
      <c r="A1347" s="4" t="s">
        <v>8219</v>
      </c>
      <c r="B1347" s="4">
        <v>100</v>
      </c>
      <c r="D1347" s="4" t="s">
        <v>8221</v>
      </c>
      <c r="E1347" s="4">
        <v>1</v>
      </c>
    </row>
    <row r="1348" spans="1:5" x14ac:dyDescent="0.25">
      <c r="A1348" s="4" t="s">
        <v>8219</v>
      </c>
      <c r="B1348" s="4">
        <v>81</v>
      </c>
      <c r="D1348" s="4" t="s">
        <v>8221</v>
      </c>
      <c r="E1348" s="4">
        <v>15</v>
      </c>
    </row>
    <row r="1349" spans="1:5" x14ac:dyDescent="0.25">
      <c r="A1349" s="4" t="s">
        <v>8219</v>
      </c>
      <c r="B1349" s="4">
        <v>286</v>
      </c>
      <c r="D1349" s="4" t="s">
        <v>8221</v>
      </c>
      <c r="E1349" s="4">
        <v>1</v>
      </c>
    </row>
    <row r="1350" spans="1:5" x14ac:dyDescent="0.25">
      <c r="A1350" s="4" t="s">
        <v>8219</v>
      </c>
      <c r="B1350" s="4">
        <v>42</v>
      </c>
      <c r="D1350" s="4" t="s">
        <v>8221</v>
      </c>
      <c r="E1350" s="4">
        <v>0</v>
      </c>
    </row>
    <row r="1351" spans="1:5" x14ac:dyDescent="0.25">
      <c r="A1351" s="4" t="s">
        <v>8219</v>
      </c>
      <c r="B1351" s="4">
        <v>199</v>
      </c>
      <c r="D1351" s="4" t="s">
        <v>8221</v>
      </c>
      <c r="E1351" s="4">
        <v>1</v>
      </c>
    </row>
    <row r="1352" spans="1:5" x14ac:dyDescent="0.25">
      <c r="A1352" s="4" t="s">
        <v>8219</v>
      </c>
      <c r="B1352" s="4">
        <v>25</v>
      </c>
      <c r="D1352" s="4" t="s">
        <v>8221</v>
      </c>
      <c r="E1352" s="4">
        <v>0</v>
      </c>
    </row>
    <row r="1353" spans="1:5" x14ac:dyDescent="0.25">
      <c r="A1353" s="4" t="s">
        <v>8219</v>
      </c>
      <c r="B1353" s="4">
        <v>84</v>
      </c>
      <c r="D1353" s="4" t="s">
        <v>8221</v>
      </c>
      <c r="E1353" s="4">
        <v>0</v>
      </c>
    </row>
    <row r="1354" spans="1:5" x14ac:dyDescent="0.25">
      <c r="A1354" s="4" t="s">
        <v>8219</v>
      </c>
      <c r="B1354" s="4">
        <v>50</v>
      </c>
      <c r="D1354" s="4" t="s">
        <v>8221</v>
      </c>
      <c r="E1354" s="4">
        <v>1</v>
      </c>
    </row>
    <row r="1355" spans="1:5" x14ac:dyDescent="0.25">
      <c r="A1355" s="4" t="s">
        <v>8219</v>
      </c>
      <c r="B1355" s="4">
        <v>26</v>
      </c>
      <c r="D1355" s="4" t="s">
        <v>8221</v>
      </c>
      <c r="E1355" s="4">
        <v>39</v>
      </c>
    </row>
    <row r="1356" spans="1:5" x14ac:dyDescent="0.25">
      <c r="A1356" s="4" t="s">
        <v>8219</v>
      </c>
      <c r="B1356" s="4">
        <v>14</v>
      </c>
      <c r="D1356" s="4" t="s">
        <v>8221</v>
      </c>
      <c r="E1356" s="4">
        <v>0</v>
      </c>
    </row>
    <row r="1357" spans="1:5" x14ac:dyDescent="0.25">
      <c r="A1357" s="4" t="s">
        <v>8219</v>
      </c>
      <c r="B1357" s="4">
        <v>49</v>
      </c>
      <c r="D1357" s="4" t="s">
        <v>8221</v>
      </c>
      <c r="E1357" s="4">
        <v>0</v>
      </c>
    </row>
    <row r="1358" spans="1:5" x14ac:dyDescent="0.25">
      <c r="A1358" s="4" t="s">
        <v>8219</v>
      </c>
      <c r="B1358" s="4">
        <v>69</v>
      </c>
      <c r="D1358" s="4" t="s">
        <v>8221</v>
      </c>
      <c r="E1358" s="4">
        <v>3</v>
      </c>
    </row>
    <row r="1359" spans="1:5" x14ac:dyDescent="0.25">
      <c r="A1359" s="4" t="s">
        <v>8219</v>
      </c>
      <c r="B1359" s="4">
        <v>60</v>
      </c>
      <c r="D1359" s="4" t="s">
        <v>8221</v>
      </c>
      <c r="E1359" s="4">
        <v>1</v>
      </c>
    </row>
    <row r="1360" spans="1:5" x14ac:dyDescent="0.25">
      <c r="A1360" s="4" t="s">
        <v>8219</v>
      </c>
      <c r="B1360" s="4">
        <v>80</v>
      </c>
      <c r="D1360" s="4" t="s">
        <v>8221</v>
      </c>
      <c r="E1360" s="4">
        <v>13</v>
      </c>
    </row>
    <row r="1361" spans="1:5" x14ac:dyDescent="0.25">
      <c r="A1361" s="4" t="s">
        <v>8219</v>
      </c>
      <c r="B1361" s="4">
        <v>56</v>
      </c>
      <c r="D1361" s="4" t="s">
        <v>8221</v>
      </c>
      <c r="E1361" s="4">
        <v>0</v>
      </c>
    </row>
    <row r="1362" spans="1:5" x14ac:dyDescent="0.25">
      <c r="A1362" s="4" t="s">
        <v>8219</v>
      </c>
      <c r="B1362" s="4">
        <v>104</v>
      </c>
      <c r="D1362" s="4" t="s">
        <v>8221</v>
      </c>
      <c r="E1362" s="4">
        <v>6</v>
      </c>
    </row>
    <row r="1363" spans="1:5" x14ac:dyDescent="0.25">
      <c r="A1363" s="4" t="s">
        <v>8219</v>
      </c>
      <c r="B1363" s="4">
        <v>46</v>
      </c>
      <c r="D1363" s="4" t="s">
        <v>8221</v>
      </c>
      <c r="E1363" s="4">
        <v>0</v>
      </c>
    </row>
    <row r="1364" spans="1:5" x14ac:dyDescent="0.25">
      <c r="A1364" s="4" t="s">
        <v>8219</v>
      </c>
      <c r="B1364" s="4">
        <v>206</v>
      </c>
      <c r="D1364" s="4" t="s">
        <v>8221</v>
      </c>
      <c r="E1364" s="4">
        <v>14</v>
      </c>
    </row>
    <row r="1365" spans="1:5" x14ac:dyDescent="0.25">
      <c r="A1365" s="4" t="s">
        <v>8219</v>
      </c>
      <c r="B1365" s="4">
        <v>18</v>
      </c>
      <c r="D1365" s="4" t="s">
        <v>8221</v>
      </c>
      <c r="E1365" s="4">
        <v>5</v>
      </c>
    </row>
    <row r="1366" spans="1:5" x14ac:dyDescent="0.25">
      <c r="A1366" s="4" t="s">
        <v>8219</v>
      </c>
      <c r="B1366" s="4">
        <v>28</v>
      </c>
      <c r="D1366" s="4" t="s">
        <v>8221</v>
      </c>
      <c r="E1366" s="4">
        <v>6</v>
      </c>
    </row>
    <row r="1367" spans="1:5" x14ac:dyDescent="0.25">
      <c r="A1367" s="4" t="s">
        <v>8219</v>
      </c>
      <c r="B1367" s="4">
        <v>11</v>
      </c>
      <c r="D1367" s="4" t="s">
        <v>8221</v>
      </c>
      <c r="E1367" s="4">
        <v>15</v>
      </c>
    </row>
    <row r="1368" spans="1:5" x14ac:dyDescent="0.25">
      <c r="A1368" s="4" t="s">
        <v>8219</v>
      </c>
      <c r="B1368" s="4">
        <v>263</v>
      </c>
      <c r="D1368" s="4" t="s">
        <v>8221</v>
      </c>
      <c r="E1368" s="4">
        <v>0</v>
      </c>
    </row>
    <row r="1369" spans="1:5" x14ac:dyDescent="0.25">
      <c r="A1369" s="4" t="s">
        <v>8219</v>
      </c>
      <c r="B1369" s="4">
        <v>394</v>
      </c>
      <c r="D1369" s="4" t="s">
        <v>8221</v>
      </c>
      <c r="E1369" s="4">
        <v>1</v>
      </c>
    </row>
    <row r="1370" spans="1:5" x14ac:dyDescent="0.25">
      <c r="A1370" s="4" t="s">
        <v>8219</v>
      </c>
      <c r="B1370" s="4">
        <v>1049</v>
      </c>
      <c r="D1370" s="4" t="s">
        <v>8221</v>
      </c>
      <c r="E1370" s="4">
        <v>9</v>
      </c>
    </row>
    <row r="1371" spans="1:5" x14ac:dyDescent="0.25">
      <c r="A1371" s="4" t="s">
        <v>8219</v>
      </c>
      <c r="B1371" s="4">
        <v>308</v>
      </c>
      <c r="D1371" s="4" t="s">
        <v>8221</v>
      </c>
      <c r="E1371" s="4">
        <v>3</v>
      </c>
    </row>
    <row r="1372" spans="1:5" x14ac:dyDescent="0.25">
      <c r="A1372" s="4" t="s">
        <v>8219</v>
      </c>
      <c r="B1372" s="4">
        <v>1088</v>
      </c>
      <c r="D1372" s="4" t="s">
        <v>8221</v>
      </c>
      <c r="E1372" s="4">
        <v>3</v>
      </c>
    </row>
    <row r="1373" spans="1:5" x14ac:dyDescent="0.25">
      <c r="A1373" s="4" t="s">
        <v>8219</v>
      </c>
      <c r="B1373" s="4">
        <v>73</v>
      </c>
      <c r="D1373" s="4" t="s">
        <v>8221</v>
      </c>
      <c r="E1373" s="4">
        <v>1</v>
      </c>
    </row>
    <row r="1374" spans="1:5" x14ac:dyDescent="0.25">
      <c r="A1374" s="4" t="s">
        <v>8219</v>
      </c>
      <c r="B1374" s="4">
        <v>143</v>
      </c>
      <c r="D1374" s="4" t="s">
        <v>8221</v>
      </c>
      <c r="E1374" s="4">
        <v>3</v>
      </c>
    </row>
    <row r="1375" spans="1:5" x14ac:dyDescent="0.25">
      <c r="A1375" s="4" t="s">
        <v>8219</v>
      </c>
      <c r="B1375" s="4">
        <v>1420</v>
      </c>
      <c r="D1375" s="4" t="s">
        <v>8221</v>
      </c>
      <c r="E1375" s="4">
        <v>0</v>
      </c>
    </row>
    <row r="1376" spans="1:5" x14ac:dyDescent="0.25">
      <c r="A1376" s="4" t="s">
        <v>8219</v>
      </c>
      <c r="B1376" s="4">
        <v>305</v>
      </c>
      <c r="D1376" s="4" t="s">
        <v>8221</v>
      </c>
      <c r="E1376" s="4">
        <v>2</v>
      </c>
    </row>
    <row r="1377" spans="1:5" x14ac:dyDescent="0.25">
      <c r="A1377" s="4" t="s">
        <v>8219</v>
      </c>
      <c r="B1377" s="4">
        <v>551</v>
      </c>
      <c r="D1377" s="4" t="s">
        <v>8221</v>
      </c>
      <c r="E1377" s="4">
        <v>10</v>
      </c>
    </row>
    <row r="1378" spans="1:5" x14ac:dyDescent="0.25">
      <c r="A1378" s="4" t="s">
        <v>8219</v>
      </c>
      <c r="B1378" s="4">
        <v>187</v>
      </c>
      <c r="D1378" s="4" t="s">
        <v>8221</v>
      </c>
      <c r="E1378" s="4">
        <v>60</v>
      </c>
    </row>
    <row r="1379" spans="1:5" x14ac:dyDescent="0.25">
      <c r="A1379" s="4" t="s">
        <v>8219</v>
      </c>
      <c r="B1379" s="4">
        <v>325</v>
      </c>
      <c r="D1379" s="4" t="s">
        <v>8221</v>
      </c>
      <c r="E1379" s="4">
        <v>5</v>
      </c>
    </row>
    <row r="1380" spans="1:5" x14ac:dyDescent="0.25">
      <c r="A1380" s="4" t="s">
        <v>8219</v>
      </c>
      <c r="B1380" s="4">
        <v>148</v>
      </c>
      <c r="D1380" s="4" t="s">
        <v>8221</v>
      </c>
      <c r="E1380" s="4">
        <v>9</v>
      </c>
    </row>
    <row r="1381" spans="1:5" x14ac:dyDescent="0.25">
      <c r="A1381" s="4" t="s">
        <v>8219</v>
      </c>
      <c r="B1381" s="4">
        <v>69</v>
      </c>
      <c r="D1381" s="4" t="s">
        <v>8221</v>
      </c>
      <c r="E1381" s="4">
        <v>13</v>
      </c>
    </row>
    <row r="1382" spans="1:5" x14ac:dyDescent="0.25">
      <c r="A1382" s="4" t="s">
        <v>8219</v>
      </c>
      <c r="B1382" s="4">
        <v>173</v>
      </c>
      <c r="D1382" s="4" t="s">
        <v>8221</v>
      </c>
      <c r="E1382" s="4">
        <v>0</v>
      </c>
    </row>
    <row r="1383" spans="1:5" x14ac:dyDescent="0.25">
      <c r="A1383" s="4" t="s">
        <v>8219</v>
      </c>
      <c r="B1383" s="4">
        <v>269</v>
      </c>
      <c r="D1383" s="4" t="s">
        <v>8221</v>
      </c>
      <c r="E1383" s="4">
        <v>8</v>
      </c>
    </row>
    <row r="1384" spans="1:5" x14ac:dyDescent="0.25">
      <c r="A1384" s="4" t="s">
        <v>8219</v>
      </c>
      <c r="B1384" s="4">
        <v>185</v>
      </c>
      <c r="D1384" s="4" t="s">
        <v>8221</v>
      </c>
      <c r="E1384" s="4">
        <v>3</v>
      </c>
    </row>
    <row r="1385" spans="1:5" x14ac:dyDescent="0.25">
      <c r="A1385" s="4" t="s">
        <v>8219</v>
      </c>
      <c r="B1385" s="4">
        <v>176</v>
      </c>
      <c r="D1385" s="4" t="s">
        <v>8221</v>
      </c>
      <c r="E1385" s="4">
        <v>3</v>
      </c>
    </row>
    <row r="1386" spans="1:5" x14ac:dyDescent="0.25">
      <c r="A1386" s="4" t="s">
        <v>8219</v>
      </c>
      <c r="B1386" s="4">
        <v>1019</v>
      </c>
      <c r="D1386" s="4" t="s">
        <v>8221</v>
      </c>
      <c r="E1386" s="4">
        <v>0</v>
      </c>
    </row>
    <row r="1387" spans="1:5" x14ac:dyDescent="0.25">
      <c r="A1387" s="4" t="s">
        <v>8219</v>
      </c>
      <c r="B1387" s="4">
        <v>113</v>
      </c>
      <c r="D1387" s="4" t="s">
        <v>8221</v>
      </c>
      <c r="E1387" s="4">
        <v>6</v>
      </c>
    </row>
    <row r="1388" spans="1:5" x14ac:dyDescent="0.25">
      <c r="A1388" s="4" t="s">
        <v>8219</v>
      </c>
      <c r="B1388" s="4">
        <v>404</v>
      </c>
      <c r="D1388" s="4" t="s">
        <v>8221</v>
      </c>
      <c r="E1388" s="4">
        <v>4</v>
      </c>
    </row>
    <row r="1389" spans="1:5" x14ac:dyDescent="0.25">
      <c r="A1389" s="4" t="s">
        <v>8219</v>
      </c>
      <c r="B1389" s="4">
        <v>707</v>
      </c>
      <c r="D1389" s="4" t="s">
        <v>8221</v>
      </c>
      <c r="E1389" s="4">
        <v>1</v>
      </c>
    </row>
    <row r="1390" spans="1:5" x14ac:dyDescent="0.25">
      <c r="A1390" s="4" t="s">
        <v>8219</v>
      </c>
      <c r="B1390" s="4">
        <v>392</v>
      </c>
      <c r="D1390" s="4" t="s">
        <v>8221</v>
      </c>
      <c r="E1390" s="4">
        <v>29</v>
      </c>
    </row>
    <row r="1391" spans="1:5" x14ac:dyDescent="0.25">
      <c r="A1391" s="4" t="s">
        <v>8219</v>
      </c>
      <c r="B1391" s="4">
        <v>23</v>
      </c>
      <c r="D1391" s="4" t="s">
        <v>8221</v>
      </c>
      <c r="E1391" s="4">
        <v>0</v>
      </c>
    </row>
    <row r="1392" spans="1:5" x14ac:dyDescent="0.25">
      <c r="A1392" s="4" t="s">
        <v>8219</v>
      </c>
      <c r="B1392" s="4">
        <v>682</v>
      </c>
      <c r="D1392" s="4" t="s">
        <v>8221</v>
      </c>
      <c r="E1392" s="4">
        <v>4</v>
      </c>
    </row>
    <row r="1393" spans="1:5" x14ac:dyDescent="0.25">
      <c r="A1393" s="4" t="s">
        <v>8219</v>
      </c>
      <c r="B1393" s="4">
        <v>37</v>
      </c>
      <c r="D1393" s="4" t="s">
        <v>8221</v>
      </c>
      <c r="E1393" s="4">
        <v>5</v>
      </c>
    </row>
    <row r="1394" spans="1:5" x14ac:dyDescent="0.25">
      <c r="A1394" s="4" t="s">
        <v>8219</v>
      </c>
      <c r="B1394" s="4">
        <v>146</v>
      </c>
      <c r="D1394" s="4" t="s">
        <v>8221</v>
      </c>
      <c r="E1394" s="4">
        <v>4</v>
      </c>
    </row>
    <row r="1395" spans="1:5" x14ac:dyDescent="0.25">
      <c r="A1395" s="4" t="s">
        <v>8219</v>
      </c>
      <c r="B1395" s="4">
        <v>119</v>
      </c>
      <c r="D1395" s="4" t="s">
        <v>8221</v>
      </c>
      <c r="E1395" s="4">
        <v>5</v>
      </c>
    </row>
    <row r="1396" spans="1:5" x14ac:dyDescent="0.25">
      <c r="A1396" s="4" t="s">
        <v>8219</v>
      </c>
      <c r="B1396" s="4">
        <v>163</v>
      </c>
      <c r="D1396" s="4" t="s">
        <v>8221</v>
      </c>
      <c r="E1396" s="4">
        <v>1</v>
      </c>
    </row>
    <row r="1397" spans="1:5" x14ac:dyDescent="0.25">
      <c r="A1397" s="4" t="s">
        <v>8219</v>
      </c>
      <c r="B1397" s="4">
        <v>339</v>
      </c>
      <c r="D1397" s="4" t="s">
        <v>8221</v>
      </c>
      <c r="E1397" s="4">
        <v>1</v>
      </c>
    </row>
    <row r="1398" spans="1:5" x14ac:dyDescent="0.25">
      <c r="A1398" s="4" t="s">
        <v>8219</v>
      </c>
      <c r="B1398" s="4">
        <v>58</v>
      </c>
      <c r="D1398" s="4" t="s">
        <v>8221</v>
      </c>
      <c r="E1398" s="4">
        <v>0</v>
      </c>
    </row>
    <row r="1399" spans="1:5" x14ac:dyDescent="0.25">
      <c r="A1399" s="4" t="s">
        <v>8219</v>
      </c>
      <c r="B1399" s="4">
        <v>456</v>
      </c>
      <c r="D1399" s="4" t="s">
        <v>8221</v>
      </c>
      <c r="E1399" s="4">
        <v>14</v>
      </c>
    </row>
    <row r="1400" spans="1:5" x14ac:dyDescent="0.25">
      <c r="A1400" s="4" t="s">
        <v>8219</v>
      </c>
      <c r="B1400" s="4">
        <v>15</v>
      </c>
      <c r="D1400" s="4" t="s">
        <v>8221</v>
      </c>
      <c r="E1400" s="4">
        <v>3</v>
      </c>
    </row>
    <row r="1401" spans="1:5" x14ac:dyDescent="0.25">
      <c r="A1401" s="4" t="s">
        <v>8219</v>
      </c>
      <c r="B1401" s="4">
        <v>191</v>
      </c>
      <c r="D1401" s="4" t="s">
        <v>8221</v>
      </c>
      <c r="E1401" s="4">
        <v>10</v>
      </c>
    </row>
    <row r="1402" spans="1:5" x14ac:dyDescent="0.25">
      <c r="A1402" s="4" t="s">
        <v>8219</v>
      </c>
      <c r="B1402" s="4">
        <v>17</v>
      </c>
      <c r="D1402" s="4" t="s">
        <v>8221</v>
      </c>
      <c r="E1402" s="4">
        <v>17</v>
      </c>
    </row>
    <row r="1403" spans="1:5" x14ac:dyDescent="0.25">
      <c r="A1403" s="4" t="s">
        <v>8219</v>
      </c>
      <c r="B1403" s="4">
        <v>28</v>
      </c>
      <c r="D1403" s="4" t="s">
        <v>8221</v>
      </c>
      <c r="E1403" s="4">
        <v>2</v>
      </c>
    </row>
    <row r="1404" spans="1:5" x14ac:dyDescent="0.25">
      <c r="A1404" s="4" t="s">
        <v>8219</v>
      </c>
      <c r="B1404" s="4">
        <v>18</v>
      </c>
      <c r="D1404" s="4" t="s">
        <v>8221</v>
      </c>
      <c r="E1404" s="4">
        <v>0</v>
      </c>
    </row>
    <row r="1405" spans="1:5" x14ac:dyDescent="0.25">
      <c r="A1405" s="4" t="s">
        <v>8219</v>
      </c>
      <c r="B1405" s="4">
        <v>61</v>
      </c>
      <c r="D1405" s="4" t="s">
        <v>8221</v>
      </c>
      <c r="E1405" s="4">
        <v>4</v>
      </c>
    </row>
    <row r="1406" spans="1:5" x14ac:dyDescent="0.25">
      <c r="A1406" s="4" t="s">
        <v>8219</v>
      </c>
      <c r="B1406" s="4">
        <v>108</v>
      </c>
      <c r="D1406" s="4" t="s">
        <v>8221</v>
      </c>
      <c r="E1406" s="4">
        <v>12</v>
      </c>
    </row>
    <row r="1407" spans="1:5" x14ac:dyDescent="0.25">
      <c r="A1407" s="4" t="s">
        <v>8219</v>
      </c>
      <c r="B1407" s="4">
        <v>142</v>
      </c>
      <c r="D1407" s="4" t="s">
        <v>8221</v>
      </c>
      <c r="E1407" s="4">
        <v>3</v>
      </c>
    </row>
    <row r="1408" spans="1:5" x14ac:dyDescent="0.25">
      <c r="A1408" s="4" t="s">
        <v>8219</v>
      </c>
      <c r="B1408" s="4">
        <v>74</v>
      </c>
      <c r="D1408" s="4" t="s">
        <v>8221</v>
      </c>
      <c r="E1408" s="4">
        <v>12</v>
      </c>
    </row>
    <row r="1409" spans="1:5" x14ac:dyDescent="0.25">
      <c r="A1409" s="4" t="s">
        <v>8219</v>
      </c>
      <c r="B1409" s="4">
        <v>38</v>
      </c>
      <c r="D1409" s="4" t="s">
        <v>8221</v>
      </c>
      <c r="E1409" s="4">
        <v>0</v>
      </c>
    </row>
    <row r="1410" spans="1:5" x14ac:dyDescent="0.25">
      <c r="A1410" s="4" t="s">
        <v>8219</v>
      </c>
      <c r="B1410" s="4">
        <v>20</v>
      </c>
      <c r="D1410" s="4" t="s">
        <v>8221</v>
      </c>
      <c r="E1410" s="4">
        <v>7</v>
      </c>
    </row>
    <row r="1411" spans="1:5" x14ac:dyDescent="0.25">
      <c r="A1411" s="4" t="s">
        <v>8219</v>
      </c>
      <c r="B1411" s="4">
        <v>24</v>
      </c>
      <c r="D1411" s="4" t="s">
        <v>8221</v>
      </c>
      <c r="E1411" s="4">
        <v>2</v>
      </c>
    </row>
    <row r="1412" spans="1:5" x14ac:dyDescent="0.25">
      <c r="A1412" s="4" t="s">
        <v>8219</v>
      </c>
      <c r="B1412" s="4">
        <v>66</v>
      </c>
      <c r="D1412" s="4" t="s">
        <v>8221</v>
      </c>
      <c r="E1412" s="4">
        <v>1</v>
      </c>
    </row>
    <row r="1413" spans="1:5" x14ac:dyDescent="0.25">
      <c r="A1413" s="4" t="s">
        <v>8219</v>
      </c>
      <c r="B1413" s="4">
        <v>28</v>
      </c>
      <c r="D1413" s="4" t="s">
        <v>8221</v>
      </c>
      <c r="E1413" s="4">
        <v>4</v>
      </c>
    </row>
    <row r="1414" spans="1:5" x14ac:dyDescent="0.25">
      <c r="A1414" s="4" t="s">
        <v>8219</v>
      </c>
      <c r="B1414" s="4">
        <v>24</v>
      </c>
      <c r="D1414" s="4" t="s">
        <v>8221</v>
      </c>
      <c r="E1414" s="4">
        <v>4</v>
      </c>
    </row>
    <row r="1415" spans="1:5" x14ac:dyDescent="0.25">
      <c r="A1415" s="4" t="s">
        <v>8219</v>
      </c>
      <c r="B1415" s="4">
        <v>73</v>
      </c>
      <c r="D1415" s="4" t="s">
        <v>8221</v>
      </c>
      <c r="E1415" s="4">
        <v>17</v>
      </c>
    </row>
    <row r="1416" spans="1:5" x14ac:dyDescent="0.25">
      <c r="A1416" s="4" t="s">
        <v>8219</v>
      </c>
      <c r="B1416" s="4">
        <v>3</v>
      </c>
      <c r="D1416" s="4" t="s">
        <v>8221</v>
      </c>
      <c r="E1416" s="4">
        <v>7</v>
      </c>
    </row>
    <row r="1417" spans="1:5" x14ac:dyDescent="0.25">
      <c r="A1417" s="4" t="s">
        <v>8219</v>
      </c>
      <c r="B1417" s="4">
        <v>20</v>
      </c>
      <c r="D1417" s="4" t="s">
        <v>8221</v>
      </c>
      <c r="E1417" s="4">
        <v>2</v>
      </c>
    </row>
    <row r="1418" spans="1:5" x14ac:dyDescent="0.25">
      <c r="A1418" s="4" t="s">
        <v>8219</v>
      </c>
      <c r="B1418" s="4">
        <v>21</v>
      </c>
      <c r="D1418" s="4" t="s">
        <v>8221</v>
      </c>
      <c r="E1418" s="4">
        <v>5</v>
      </c>
    </row>
    <row r="1419" spans="1:5" x14ac:dyDescent="0.25">
      <c r="A1419" s="4" t="s">
        <v>8219</v>
      </c>
      <c r="B1419" s="4">
        <v>94</v>
      </c>
      <c r="D1419" s="4" t="s">
        <v>8221</v>
      </c>
      <c r="E1419" s="4">
        <v>1</v>
      </c>
    </row>
    <row r="1420" spans="1:5" x14ac:dyDescent="0.25">
      <c r="A1420" s="4" t="s">
        <v>8219</v>
      </c>
      <c r="B1420" s="4">
        <v>139</v>
      </c>
      <c r="D1420" s="4" t="s">
        <v>8221</v>
      </c>
      <c r="E1420" s="4">
        <v>1</v>
      </c>
    </row>
    <row r="1421" spans="1:5" x14ac:dyDescent="0.25">
      <c r="A1421" s="4" t="s">
        <v>8219</v>
      </c>
      <c r="B1421" s="4">
        <v>130</v>
      </c>
      <c r="D1421" s="4" t="s">
        <v>8221</v>
      </c>
      <c r="E1421" s="4">
        <v>14</v>
      </c>
    </row>
    <row r="1422" spans="1:5" x14ac:dyDescent="0.25">
      <c r="A1422" s="4" t="s">
        <v>8219</v>
      </c>
      <c r="B1422" s="4">
        <v>31</v>
      </c>
      <c r="D1422" s="4" t="s">
        <v>8221</v>
      </c>
      <c r="E1422" s="4">
        <v>26</v>
      </c>
    </row>
    <row r="1423" spans="1:5" x14ac:dyDescent="0.25">
      <c r="A1423" s="4" t="s">
        <v>8219</v>
      </c>
      <c r="B1423" s="4">
        <v>13</v>
      </c>
      <c r="D1423" s="4" t="s">
        <v>8221</v>
      </c>
      <c r="E1423" s="4">
        <v>2</v>
      </c>
    </row>
    <row r="1424" spans="1:5" x14ac:dyDescent="0.25">
      <c r="A1424" s="4" t="s">
        <v>8219</v>
      </c>
      <c r="B1424" s="4">
        <v>90</v>
      </c>
      <c r="D1424" s="4" t="s">
        <v>8221</v>
      </c>
      <c r="E1424" s="4">
        <v>1</v>
      </c>
    </row>
    <row r="1425" spans="1:5" x14ac:dyDescent="0.25">
      <c r="A1425" s="4" t="s">
        <v>8219</v>
      </c>
      <c r="B1425" s="4">
        <v>141</v>
      </c>
      <c r="D1425" s="4" t="s">
        <v>8221</v>
      </c>
      <c r="E1425" s="4">
        <v>3</v>
      </c>
    </row>
    <row r="1426" spans="1:5" x14ac:dyDescent="0.25">
      <c r="A1426" s="4" t="s">
        <v>8219</v>
      </c>
      <c r="B1426" s="4">
        <v>23</v>
      </c>
      <c r="D1426" s="4" t="s">
        <v>8221</v>
      </c>
      <c r="E1426" s="4">
        <v>7</v>
      </c>
    </row>
    <row r="1427" spans="1:5" x14ac:dyDescent="0.25">
      <c r="A1427" s="4" t="s">
        <v>8219</v>
      </c>
      <c r="B1427" s="4">
        <v>18</v>
      </c>
      <c r="D1427" s="4" t="s">
        <v>8221</v>
      </c>
      <c r="E1427" s="4">
        <v>9</v>
      </c>
    </row>
    <row r="1428" spans="1:5" x14ac:dyDescent="0.25">
      <c r="A1428" s="4" t="s">
        <v>8219</v>
      </c>
      <c r="B1428" s="4">
        <v>76</v>
      </c>
      <c r="D1428" s="4" t="s">
        <v>8221</v>
      </c>
      <c r="E1428" s="4">
        <v>20</v>
      </c>
    </row>
    <row r="1429" spans="1:5" x14ac:dyDescent="0.25">
      <c r="A1429" s="4" t="s">
        <v>8219</v>
      </c>
      <c r="B1429" s="4">
        <v>93</v>
      </c>
      <c r="D1429" s="4" t="s">
        <v>8221</v>
      </c>
      <c r="E1429" s="4">
        <v>6</v>
      </c>
    </row>
    <row r="1430" spans="1:5" x14ac:dyDescent="0.25">
      <c r="A1430" s="4" t="s">
        <v>8219</v>
      </c>
      <c r="B1430" s="4">
        <v>69</v>
      </c>
      <c r="D1430" s="4" t="s">
        <v>8221</v>
      </c>
      <c r="E1430" s="4">
        <v>13</v>
      </c>
    </row>
    <row r="1431" spans="1:5" x14ac:dyDescent="0.25">
      <c r="A1431" s="4" t="s">
        <v>8219</v>
      </c>
      <c r="B1431" s="4">
        <v>21</v>
      </c>
      <c r="D1431" s="4" t="s">
        <v>8221</v>
      </c>
      <c r="E1431" s="4">
        <v>1</v>
      </c>
    </row>
    <row r="1432" spans="1:5" x14ac:dyDescent="0.25">
      <c r="A1432" s="4" t="s">
        <v>8219</v>
      </c>
      <c r="B1432" s="4">
        <v>57</v>
      </c>
      <c r="D1432" s="4" t="s">
        <v>8221</v>
      </c>
      <c r="E1432" s="4">
        <v>202</v>
      </c>
    </row>
    <row r="1433" spans="1:5" x14ac:dyDescent="0.25">
      <c r="A1433" s="4" t="s">
        <v>8219</v>
      </c>
      <c r="B1433" s="4">
        <v>108</v>
      </c>
      <c r="D1433" s="4" t="s">
        <v>8221</v>
      </c>
      <c r="E1433" s="4">
        <v>0</v>
      </c>
    </row>
    <row r="1434" spans="1:5" x14ac:dyDescent="0.25">
      <c r="A1434" s="4" t="s">
        <v>8219</v>
      </c>
      <c r="B1434" s="4">
        <v>83</v>
      </c>
      <c r="D1434" s="4" t="s">
        <v>8221</v>
      </c>
      <c r="E1434" s="4">
        <v>1</v>
      </c>
    </row>
    <row r="1435" spans="1:5" x14ac:dyDescent="0.25">
      <c r="A1435" s="4" t="s">
        <v>8219</v>
      </c>
      <c r="B1435" s="4">
        <v>96</v>
      </c>
      <c r="D1435" s="4" t="s">
        <v>8221</v>
      </c>
      <c r="E1435" s="4">
        <v>0</v>
      </c>
    </row>
    <row r="1436" spans="1:5" x14ac:dyDescent="0.25">
      <c r="A1436" s="4" t="s">
        <v>8219</v>
      </c>
      <c r="B1436" s="4">
        <v>64</v>
      </c>
      <c r="D1436" s="4" t="s">
        <v>8221</v>
      </c>
      <c r="E1436" s="4">
        <v>2</v>
      </c>
    </row>
    <row r="1437" spans="1:5" x14ac:dyDescent="0.25">
      <c r="A1437" s="4" t="s">
        <v>8219</v>
      </c>
      <c r="B1437" s="4">
        <v>14</v>
      </c>
      <c r="D1437" s="4" t="s">
        <v>8221</v>
      </c>
      <c r="E1437" s="4">
        <v>13</v>
      </c>
    </row>
    <row r="1438" spans="1:5" x14ac:dyDescent="0.25">
      <c r="A1438" s="4" t="s">
        <v>8219</v>
      </c>
      <c r="B1438" s="4">
        <v>169</v>
      </c>
      <c r="D1438" s="4" t="s">
        <v>8221</v>
      </c>
      <c r="E1438" s="4">
        <v>9</v>
      </c>
    </row>
    <row r="1439" spans="1:5" x14ac:dyDescent="0.25">
      <c r="A1439" s="4" t="s">
        <v>8219</v>
      </c>
      <c r="B1439" s="4">
        <v>33</v>
      </c>
      <c r="D1439" s="4" t="s">
        <v>8221</v>
      </c>
      <c r="E1439" s="4">
        <v>2</v>
      </c>
    </row>
    <row r="1440" spans="1:5" x14ac:dyDescent="0.25">
      <c r="A1440" s="4" t="s">
        <v>8219</v>
      </c>
      <c r="B1440" s="4">
        <v>102</v>
      </c>
      <c r="D1440" s="4" t="s">
        <v>8221</v>
      </c>
      <c r="E1440" s="4">
        <v>0</v>
      </c>
    </row>
    <row r="1441" spans="1:5" x14ac:dyDescent="0.25">
      <c r="A1441" s="4" t="s">
        <v>8219</v>
      </c>
      <c r="B1441" s="4">
        <v>104</v>
      </c>
      <c r="D1441" s="4" t="s">
        <v>8220</v>
      </c>
      <c r="E1441" s="4">
        <v>58</v>
      </c>
    </row>
    <row r="1442" spans="1:5" x14ac:dyDescent="0.25">
      <c r="A1442" s="4" t="s">
        <v>8219</v>
      </c>
      <c r="B1442" s="4">
        <v>20</v>
      </c>
      <c r="D1442" s="4" t="s">
        <v>8220</v>
      </c>
      <c r="E1442" s="4">
        <v>8</v>
      </c>
    </row>
    <row r="1443" spans="1:5" x14ac:dyDescent="0.25">
      <c r="A1443" s="4" t="s">
        <v>8219</v>
      </c>
      <c r="B1443" s="4">
        <v>35</v>
      </c>
      <c r="D1443" s="4" t="s">
        <v>8220</v>
      </c>
      <c r="E1443" s="4">
        <v>3</v>
      </c>
    </row>
    <row r="1444" spans="1:5" x14ac:dyDescent="0.25">
      <c r="A1444" s="4" t="s">
        <v>8219</v>
      </c>
      <c r="B1444" s="4">
        <v>94</v>
      </c>
      <c r="D1444" s="4" t="s">
        <v>8220</v>
      </c>
      <c r="E1444" s="4">
        <v>0</v>
      </c>
    </row>
    <row r="1445" spans="1:5" x14ac:dyDescent="0.25">
      <c r="A1445" s="4" t="s">
        <v>8219</v>
      </c>
      <c r="B1445" s="4">
        <v>14</v>
      </c>
      <c r="D1445" s="4" t="s">
        <v>8220</v>
      </c>
      <c r="E1445" s="4">
        <v>11</v>
      </c>
    </row>
    <row r="1446" spans="1:5" x14ac:dyDescent="0.25">
      <c r="A1446" s="4" t="s">
        <v>8219</v>
      </c>
      <c r="B1446" s="4">
        <v>15</v>
      </c>
      <c r="D1446" s="4" t="s">
        <v>8220</v>
      </c>
      <c r="E1446" s="4">
        <v>20</v>
      </c>
    </row>
    <row r="1447" spans="1:5" x14ac:dyDescent="0.25">
      <c r="A1447" s="4" t="s">
        <v>8219</v>
      </c>
      <c r="B1447" s="4">
        <v>51</v>
      </c>
      <c r="D1447" s="4" t="s">
        <v>8220</v>
      </c>
      <c r="E1447" s="4">
        <v>3</v>
      </c>
    </row>
    <row r="1448" spans="1:5" x14ac:dyDescent="0.25">
      <c r="A1448" s="4" t="s">
        <v>8219</v>
      </c>
      <c r="B1448" s="4">
        <v>19</v>
      </c>
      <c r="D1448" s="4" t="s">
        <v>8220</v>
      </c>
      <c r="E1448" s="4">
        <v>0</v>
      </c>
    </row>
    <row r="1449" spans="1:5" x14ac:dyDescent="0.25">
      <c r="A1449" s="4" t="s">
        <v>8219</v>
      </c>
      <c r="B1449" s="4">
        <v>23</v>
      </c>
      <c r="D1449" s="4" t="s">
        <v>8220</v>
      </c>
      <c r="E1449" s="4">
        <v>0</v>
      </c>
    </row>
    <row r="1450" spans="1:5" x14ac:dyDescent="0.25">
      <c r="A1450" s="4" t="s">
        <v>8219</v>
      </c>
      <c r="B1450" s="4">
        <v>97</v>
      </c>
      <c r="D1450" s="4" t="s">
        <v>8220</v>
      </c>
      <c r="E1450" s="4">
        <v>0</v>
      </c>
    </row>
    <row r="1451" spans="1:5" x14ac:dyDescent="0.25">
      <c r="A1451" s="4" t="s">
        <v>8219</v>
      </c>
      <c r="B1451" s="4">
        <v>76</v>
      </c>
      <c r="D1451" s="4" t="s">
        <v>8221</v>
      </c>
      <c r="E1451" s="4">
        <v>35</v>
      </c>
    </row>
    <row r="1452" spans="1:5" x14ac:dyDescent="0.25">
      <c r="A1452" s="4" t="s">
        <v>8219</v>
      </c>
      <c r="B1452" s="4">
        <v>11</v>
      </c>
      <c r="D1452" s="4" t="s">
        <v>8221</v>
      </c>
      <c r="E1452" s="4">
        <v>2</v>
      </c>
    </row>
    <row r="1453" spans="1:5" x14ac:dyDescent="0.25">
      <c r="A1453" s="4" t="s">
        <v>8219</v>
      </c>
      <c r="B1453" s="4">
        <v>52</v>
      </c>
      <c r="D1453" s="4" t="s">
        <v>8221</v>
      </c>
      <c r="E1453" s="4">
        <v>3</v>
      </c>
    </row>
    <row r="1454" spans="1:5" x14ac:dyDescent="0.25">
      <c r="A1454" s="4" t="s">
        <v>8219</v>
      </c>
      <c r="B1454" s="4">
        <v>95</v>
      </c>
      <c r="D1454" s="4" t="s">
        <v>8221</v>
      </c>
      <c r="E1454" s="4">
        <v>0</v>
      </c>
    </row>
    <row r="1455" spans="1:5" x14ac:dyDescent="0.25">
      <c r="A1455" s="4" t="s">
        <v>8219</v>
      </c>
      <c r="B1455" s="4">
        <v>35</v>
      </c>
      <c r="D1455" s="4" t="s">
        <v>8221</v>
      </c>
      <c r="E1455" s="4">
        <v>1</v>
      </c>
    </row>
    <row r="1456" spans="1:5" x14ac:dyDescent="0.25">
      <c r="A1456" s="4" t="s">
        <v>8219</v>
      </c>
      <c r="B1456" s="4">
        <v>21</v>
      </c>
      <c r="D1456" s="4" t="s">
        <v>8221</v>
      </c>
      <c r="E1456" s="4">
        <v>0</v>
      </c>
    </row>
    <row r="1457" spans="1:5" x14ac:dyDescent="0.25">
      <c r="A1457" s="4" t="s">
        <v>8219</v>
      </c>
      <c r="B1457" s="4">
        <v>93</v>
      </c>
      <c r="D1457" s="4" t="s">
        <v>8221</v>
      </c>
      <c r="E1457" s="4">
        <v>0</v>
      </c>
    </row>
    <row r="1458" spans="1:5" x14ac:dyDescent="0.25">
      <c r="A1458" s="4" t="s">
        <v>8219</v>
      </c>
      <c r="B1458" s="4">
        <v>11</v>
      </c>
      <c r="D1458" s="4" t="s">
        <v>8221</v>
      </c>
      <c r="E1458" s="4">
        <v>3</v>
      </c>
    </row>
    <row r="1459" spans="1:5" x14ac:dyDescent="0.25">
      <c r="A1459" s="4" t="s">
        <v>8219</v>
      </c>
      <c r="B1459" s="4">
        <v>21</v>
      </c>
      <c r="D1459" s="4" t="s">
        <v>8221</v>
      </c>
      <c r="E1459" s="4">
        <v>11</v>
      </c>
    </row>
    <row r="1460" spans="1:5" x14ac:dyDescent="0.25">
      <c r="A1460" s="4" t="s">
        <v>8219</v>
      </c>
      <c r="B1460" s="4">
        <v>54</v>
      </c>
      <c r="D1460" s="4" t="s">
        <v>8221</v>
      </c>
      <c r="E1460" s="4">
        <v>6</v>
      </c>
    </row>
    <row r="1461" spans="1:5" x14ac:dyDescent="0.25">
      <c r="A1461" s="4" t="s">
        <v>8219</v>
      </c>
      <c r="B1461" s="4">
        <v>31</v>
      </c>
      <c r="D1461" s="4" t="s">
        <v>8221</v>
      </c>
      <c r="E1461" s="4">
        <v>0</v>
      </c>
    </row>
    <row r="1462" spans="1:5" x14ac:dyDescent="0.25">
      <c r="A1462" s="4" t="s">
        <v>8219</v>
      </c>
      <c r="B1462" s="4">
        <v>132</v>
      </c>
      <c r="D1462" s="4" t="s">
        <v>8221</v>
      </c>
      <c r="E1462" s="4">
        <v>67</v>
      </c>
    </row>
    <row r="1463" spans="1:5" x14ac:dyDescent="0.25">
      <c r="A1463" s="4" t="s">
        <v>8219</v>
      </c>
      <c r="B1463" s="4">
        <v>3</v>
      </c>
      <c r="D1463" s="4" t="s">
        <v>8221</v>
      </c>
      <c r="E1463" s="4">
        <v>23</v>
      </c>
    </row>
    <row r="1464" spans="1:5" x14ac:dyDescent="0.25">
      <c r="A1464" s="4" t="s">
        <v>8219</v>
      </c>
      <c r="B1464" s="4">
        <v>6</v>
      </c>
      <c r="D1464" s="4" t="s">
        <v>8221</v>
      </c>
      <c r="E1464" s="4">
        <v>72</v>
      </c>
    </row>
    <row r="1465" spans="1:5" x14ac:dyDescent="0.25">
      <c r="A1465" s="4" t="s">
        <v>8219</v>
      </c>
      <c r="B1465" s="4">
        <v>10</v>
      </c>
      <c r="D1465" s="4" t="s">
        <v>8221</v>
      </c>
      <c r="E1465" s="4">
        <v>2</v>
      </c>
    </row>
    <row r="1466" spans="1:5" x14ac:dyDescent="0.25">
      <c r="A1466" s="4" t="s">
        <v>8219</v>
      </c>
      <c r="B1466" s="4">
        <v>147</v>
      </c>
      <c r="D1466" s="4" t="s">
        <v>8221</v>
      </c>
      <c r="E1466" s="4">
        <v>15</v>
      </c>
    </row>
    <row r="1467" spans="1:5" x14ac:dyDescent="0.25">
      <c r="A1467" s="4" t="s">
        <v>8219</v>
      </c>
      <c r="B1467" s="4">
        <v>199</v>
      </c>
      <c r="D1467" s="4" t="s">
        <v>8221</v>
      </c>
      <c r="E1467" s="4">
        <v>1</v>
      </c>
    </row>
    <row r="1468" spans="1:5" x14ac:dyDescent="0.25">
      <c r="A1468" s="4" t="s">
        <v>8219</v>
      </c>
      <c r="B1468" s="4">
        <v>50</v>
      </c>
      <c r="D1468" s="4" t="s">
        <v>8221</v>
      </c>
      <c r="E1468" s="4">
        <v>2</v>
      </c>
    </row>
    <row r="1469" spans="1:5" x14ac:dyDescent="0.25">
      <c r="A1469" s="4" t="s">
        <v>8219</v>
      </c>
      <c r="B1469" s="4">
        <v>21</v>
      </c>
      <c r="D1469" s="4" t="s">
        <v>8221</v>
      </c>
      <c r="E1469" s="4">
        <v>7</v>
      </c>
    </row>
    <row r="1470" spans="1:5" x14ac:dyDescent="0.25">
      <c r="A1470" s="4" t="s">
        <v>8219</v>
      </c>
      <c r="B1470" s="4">
        <v>24</v>
      </c>
      <c r="D1470" s="4" t="s">
        <v>8221</v>
      </c>
      <c r="E1470" s="4">
        <v>16</v>
      </c>
    </row>
    <row r="1471" spans="1:5" x14ac:dyDescent="0.25">
      <c r="A1471" s="4" t="s">
        <v>8219</v>
      </c>
      <c r="B1471" s="4">
        <v>32</v>
      </c>
      <c r="D1471" s="4" t="s">
        <v>8221</v>
      </c>
      <c r="E1471" s="4">
        <v>117</v>
      </c>
    </row>
    <row r="1472" spans="1:5" x14ac:dyDescent="0.25">
      <c r="A1472" s="4" t="s">
        <v>8219</v>
      </c>
      <c r="B1472" s="4">
        <v>62</v>
      </c>
      <c r="D1472" s="4" t="s">
        <v>8221</v>
      </c>
      <c r="E1472" s="4">
        <v>2</v>
      </c>
    </row>
    <row r="1473" spans="1:5" x14ac:dyDescent="0.25">
      <c r="A1473" s="4" t="s">
        <v>8219</v>
      </c>
      <c r="B1473" s="4">
        <v>9</v>
      </c>
      <c r="D1473" s="4" t="s">
        <v>8221</v>
      </c>
      <c r="E1473" s="4">
        <v>7</v>
      </c>
    </row>
    <row r="1474" spans="1:5" x14ac:dyDescent="0.25">
      <c r="A1474" s="4" t="s">
        <v>8219</v>
      </c>
      <c r="B1474" s="4">
        <v>38</v>
      </c>
      <c r="D1474" s="4" t="s">
        <v>8221</v>
      </c>
      <c r="E1474" s="4">
        <v>3</v>
      </c>
    </row>
    <row r="1475" spans="1:5" x14ac:dyDescent="0.25">
      <c r="A1475" s="4" t="s">
        <v>8219</v>
      </c>
      <c r="B1475" s="4">
        <v>54</v>
      </c>
      <c r="D1475" s="4" t="s">
        <v>8221</v>
      </c>
      <c r="E1475" s="4">
        <v>20</v>
      </c>
    </row>
    <row r="1476" spans="1:5" x14ac:dyDescent="0.25">
      <c r="A1476" s="4" t="s">
        <v>8219</v>
      </c>
      <c r="B1476" s="4">
        <v>37</v>
      </c>
      <c r="D1476" s="4" t="s">
        <v>8221</v>
      </c>
      <c r="E1476" s="4">
        <v>50</v>
      </c>
    </row>
    <row r="1477" spans="1:5" x14ac:dyDescent="0.25">
      <c r="A1477" s="4" t="s">
        <v>8219</v>
      </c>
      <c r="B1477" s="4">
        <v>39</v>
      </c>
      <c r="D1477" s="4" t="s">
        <v>8221</v>
      </c>
      <c r="E1477" s="4">
        <v>2</v>
      </c>
    </row>
    <row r="1478" spans="1:5" x14ac:dyDescent="0.25">
      <c r="A1478" s="4" t="s">
        <v>8219</v>
      </c>
      <c r="B1478" s="4">
        <v>34</v>
      </c>
      <c r="D1478" s="4" t="s">
        <v>8221</v>
      </c>
      <c r="E1478" s="4">
        <v>3</v>
      </c>
    </row>
    <row r="1479" spans="1:5" x14ac:dyDescent="0.25">
      <c r="A1479" s="4" t="s">
        <v>8219</v>
      </c>
      <c r="B1479" s="4">
        <v>55</v>
      </c>
      <c r="D1479" s="4" t="s">
        <v>8221</v>
      </c>
      <c r="E1479" s="4">
        <v>27</v>
      </c>
    </row>
    <row r="1480" spans="1:5" x14ac:dyDescent="0.25">
      <c r="A1480" s="4" t="s">
        <v>8219</v>
      </c>
      <c r="B1480" s="4">
        <v>32</v>
      </c>
      <c r="D1480" s="4" t="s">
        <v>8221</v>
      </c>
      <c r="E1480" s="4">
        <v>7</v>
      </c>
    </row>
    <row r="1481" spans="1:5" x14ac:dyDescent="0.25">
      <c r="A1481" s="4" t="s">
        <v>8219</v>
      </c>
      <c r="B1481" s="4">
        <v>25</v>
      </c>
      <c r="D1481" s="4" t="s">
        <v>8221</v>
      </c>
      <c r="E1481" s="4">
        <v>5</v>
      </c>
    </row>
    <row r="1482" spans="1:5" x14ac:dyDescent="0.25">
      <c r="A1482" s="4" t="s">
        <v>8219</v>
      </c>
      <c r="B1482" s="4">
        <v>33</v>
      </c>
      <c r="D1482" s="4" t="s">
        <v>8221</v>
      </c>
      <c r="E1482" s="4">
        <v>0</v>
      </c>
    </row>
    <row r="1483" spans="1:5" x14ac:dyDescent="0.25">
      <c r="A1483" s="4" t="s">
        <v>8219</v>
      </c>
      <c r="B1483" s="4">
        <v>108</v>
      </c>
      <c r="D1483" s="4" t="s">
        <v>8221</v>
      </c>
      <c r="E1483" s="4">
        <v>3</v>
      </c>
    </row>
    <row r="1484" spans="1:5" x14ac:dyDescent="0.25">
      <c r="A1484" s="4" t="s">
        <v>8219</v>
      </c>
      <c r="B1484" s="4">
        <v>20</v>
      </c>
      <c r="D1484" s="4" t="s">
        <v>8221</v>
      </c>
      <c r="E1484" s="4">
        <v>6</v>
      </c>
    </row>
    <row r="1485" spans="1:5" x14ac:dyDescent="0.25">
      <c r="A1485" s="4" t="s">
        <v>8219</v>
      </c>
      <c r="B1485" s="4">
        <v>98</v>
      </c>
      <c r="D1485" s="4" t="s">
        <v>8221</v>
      </c>
      <c r="E1485" s="4">
        <v>9</v>
      </c>
    </row>
    <row r="1486" spans="1:5" x14ac:dyDescent="0.25">
      <c r="A1486" s="4" t="s">
        <v>8219</v>
      </c>
      <c r="B1486" s="4">
        <v>196</v>
      </c>
      <c r="D1486" s="4" t="s">
        <v>8221</v>
      </c>
      <c r="E1486" s="4">
        <v>3</v>
      </c>
    </row>
    <row r="1487" spans="1:5" x14ac:dyDescent="0.25">
      <c r="A1487" s="4" t="s">
        <v>8219</v>
      </c>
      <c r="B1487" s="4">
        <v>39</v>
      </c>
      <c r="D1487" s="4" t="s">
        <v>8221</v>
      </c>
      <c r="E1487" s="4">
        <v>2</v>
      </c>
    </row>
    <row r="1488" spans="1:5" x14ac:dyDescent="0.25">
      <c r="A1488" s="4" t="s">
        <v>8219</v>
      </c>
      <c r="B1488" s="4">
        <v>128</v>
      </c>
      <c r="D1488" s="4" t="s">
        <v>8221</v>
      </c>
      <c r="E1488" s="4">
        <v>3</v>
      </c>
    </row>
    <row r="1489" spans="1:5" x14ac:dyDescent="0.25">
      <c r="A1489" s="4" t="s">
        <v>8219</v>
      </c>
      <c r="B1489" s="4">
        <v>71</v>
      </c>
      <c r="D1489" s="4" t="s">
        <v>8221</v>
      </c>
      <c r="E1489" s="4">
        <v>45</v>
      </c>
    </row>
    <row r="1490" spans="1:5" x14ac:dyDescent="0.25">
      <c r="A1490" s="4" t="s">
        <v>8219</v>
      </c>
      <c r="B1490" s="4">
        <v>47</v>
      </c>
      <c r="D1490" s="4" t="s">
        <v>8221</v>
      </c>
      <c r="E1490" s="4">
        <v>9</v>
      </c>
    </row>
    <row r="1491" spans="1:5" x14ac:dyDescent="0.25">
      <c r="A1491" s="4" t="s">
        <v>8219</v>
      </c>
      <c r="B1491" s="4">
        <v>17</v>
      </c>
      <c r="D1491" s="4" t="s">
        <v>8221</v>
      </c>
      <c r="E1491" s="4">
        <v>9</v>
      </c>
    </row>
    <row r="1492" spans="1:5" x14ac:dyDescent="0.25">
      <c r="A1492" s="4" t="s">
        <v>8219</v>
      </c>
      <c r="B1492" s="4">
        <v>91</v>
      </c>
      <c r="D1492" s="4" t="s">
        <v>8221</v>
      </c>
      <c r="E1492" s="4">
        <v>21</v>
      </c>
    </row>
    <row r="1493" spans="1:5" x14ac:dyDescent="0.25">
      <c r="A1493" s="4" t="s">
        <v>8219</v>
      </c>
      <c r="B1493" s="4">
        <v>43</v>
      </c>
      <c r="D1493" s="4" t="s">
        <v>8221</v>
      </c>
      <c r="E1493" s="4">
        <v>17</v>
      </c>
    </row>
    <row r="1494" spans="1:5" x14ac:dyDescent="0.25">
      <c r="A1494" s="4" t="s">
        <v>8219</v>
      </c>
      <c r="B1494" s="4">
        <v>17</v>
      </c>
      <c r="D1494" s="4" t="s">
        <v>8221</v>
      </c>
      <c r="E1494" s="4">
        <v>1</v>
      </c>
    </row>
    <row r="1495" spans="1:5" x14ac:dyDescent="0.25">
      <c r="A1495" s="4" t="s">
        <v>8219</v>
      </c>
      <c r="B1495" s="4">
        <v>33</v>
      </c>
      <c r="D1495" s="4" t="s">
        <v>8221</v>
      </c>
      <c r="E1495" s="4">
        <v>1</v>
      </c>
    </row>
    <row r="1496" spans="1:5" x14ac:dyDescent="0.25">
      <c r="A1496" s="4" t="s">
        <v>8219</v>
      </c>
      <c r="B1496" s="4">
        <v>87</v>
      </c>
      <c r="D1496" s="4" t="s">
        <v>8221</v>
      </c>
      <c r="E1496" s="4">
        <v>14</v>
      </c>
    </row>
    <row r="1497" spans="1:5" x14ac:dyDescent="0.25">
      <c r="A1497" s="4" t="s">
        <v>8219</v>
      </c>
      <c r="B1497" s="4">
        <v>113</v>
      </c>
      <c r="D1497" s="4" t="s">
        <v>8221</v>
      </c>
      <c r="E1497" s="4">
        <v>42</v>
      </c>
    </row>
    <row r="1498" spans="1:5" x14ac:dyDescent="0.25">
      <c r="A1498" s="4" t="s">
        <v>8219</v>
      </c>
      <c r="B1498" s="4">
        <v>14</v>
      </c>
      <c r="D1498" s="4" t="s">
        <v>8221</v>
      </c>
      <c r="E1498" s="4">
        <v>27</v>
      </c>
    </row>
    <row r="1499" spans="1:5" x14ac:dyDescent="0.25">
      <c r="A1499" s="4" t="s">
        <v>8219</v>
      </c>
      <c r="B1499" s="4">
        <v>30</v>
      </c>
      <c r="D1499" s="4" t="s">
        <v>8221</v>
      </c>
      <c r="E1499" s="4">
        <v>5</v>
      </c>
    </row>
    <row r="1500" spans="1:5" x14ac:dyDescent="0.25">
      <c r="A1500" s="4" t="s">
        <v>8219</v>
      </c>
      <c r="B1500" s="4">
        <v>16</v>
      </c>
      <c r="D1500" s="4" t="s">
        <v>8221</v>
      </c>
      <c r="E1500" s="4">
        <v>13</v>
      </c>
    </row>
    <row r="1501" spans="1:5" x14ac:dyDescent="0.25">
      <c r="A1501" s="4" t="s">
        <v>8219</v>
      </c>
      <c r="B1501" s="4">
        <v>46</v>
      </c>
      <c r="D1501" s="4" t="s">
        <v>8221</v>
      </c>
      <c r="E1501" s="4">
        <v>12</v>
      </c>
    </row>
    <row r="1502" spans="1:5" x14ac:dyDescent="0.25">
      <c r="A1502" s="4" t="s">
        <v>8219</v>
      </c>
      <c r="B1502" s="4">
        <v>24</v>
      </c>
      <c r="D1502" s="4" t="s">
        <v>8221</v>
      </c>
      <c r="E1502" s="4">
        <v>90</v>
      </c>
    </row>
    <row r="1503" spans="1:5" x14ac:dyDescent="0.25">
      <c r="A1503" s="4" t="s">
        <v>8219</v>
      </c>
      <c r="B1503" s="4">
        <v>97</v>
      </c>
      <c r="D1503" s="4" t="s">
        <v>8221</v>
      </c>
      <c r="E1503" s="4">
        <v>2</v>
      </c>
    </row>
    <row r="1504" spans="1:5" x14ac:dyDescent="0.25">
      <c r="A1504" s="4" t="s">
        <v>8219</v>
      </c>
      <c r="B1504" s="4">
        <v>59</v>
      </c>
      <c r="D1504" s="4" t="s">
        <v>8221</v>
      </c>
      <c r="E1504" s="4">
        <v>5</v>
      </c>
    </row>
    <row r="1505" spans="1:5" x14ac:dyDescent="0.25">
      <c r="A1505" s="4" t="s">
        <v>8219</v>
      </c>
      <c r="B1505" s="4">
        <v>1095</v>
      </c>
      <c r="D1505" s="4" t="s">
        <v>8221</v>
      </c>
      <c r="E1505" s="4">
        <v>31</v>
      </c>
    </row>
    <row r="1506" spans="1:5" x14ac:dyDescent="0.25">
      <c r="A1506" s="4" t="s">
        <v>8219</v>
      </c>
      <c r="B1506" s="4">
        <v>218</v>
      </c>
      <c r="D1506" s="4" t="s">
        <v>8221</v>
      </c>
      <c r="E1506" s="4">
        <v>4</v>
      </c>
    </row>
    <row r="1507" spans="1:5" x14ac:dyDescent="0.25">
      <c r="A1507" s="4" t="s">
        <v>8219</v>
      </c>
      <c r="B1507" s="4">
        <v>111</v>
      </c>
      <c r="D1507" s="4" t="s">
        <v>8221</v>
      </c>
      <c r="E1507" s="4">
        <v>29</v>
      </c>
    </row>
    <row r="1508" spans="1:5" x14ac:dyDescent="0.25">
      <c r="A1508" s="4" t="s">
        <v>8219</v>
      </c>
      <c r="B1508" s="4">
        <v>56</v>
      </c>
      <c r="D1508" s="4" t="s">
        <v>8221</v>
      </c>
      <c r="E1508" s="4">
        <v>2</v>
      </c>
    </row>
    <row r="1509" spans="1:5" x14ac:dyDescent="0.25">
      <c r="A1509" s="4" t="s">
        <v>8219</v>
      </c>
      <c r="B1509" s="4">
        <v>265</v>
      </c>
      <c r="D1509" s="4" t="s">
        <v>8221</v>
      </c>
      <c r="E1509" s="4">
        <v>114</v>
      </c>
    </row>
    <row r="1510" spans="1:5" x14ac:dyDescent="0.25">
      <c r="A1510" s="4" t="s">
        <v>8219</v>
      </c>
      <c r="B1510" s="4">
        <v>28</v>
      </c>
      <c r="D1510" s="4" t="s">
        <v>8221</v>
      </c>
      <c r="E1510" s="4">
        <v>1</v>
      </c>
    </row>
    <row r="1511" spans="1:5" x14ac:dyDescent="0.25">
      <c r="A1511" s="4" t="s">
        <v>8219</v>
      </c>
      <c r="B1511" s="4">
        <v>364</v>
      </c>
      <c r="D1511" s="4" t="s">
        <v>8221</v>
      </c>
      <c r="E1511" s="4">
        <v>76</v>
      </c>
    </row>
    <row r="1512" spans="1:5" x14ac:dyDescent="0.25">
      <c r="A1512" s="4" t="s">
        <v>8219</v>
      </c>
      <c r="B1512" s="4">
        <v>27</v>
      </c>
      <c r="D1512" s="4" t="s">
        <v>8221</v>
      </c>
      <c r="E1512" s="4">
        <v>9</v>
      </c>
    </row>
    <row r="1513" spans="1:5" x14ac:dyDescent="0.25">
      <c r="A1513" s="4" t="s">
        <v>8219</v>
      </c>
      <c r="B1513" s="4">
        <v>93</v>
      </c>
      <c r="D1513" s="4" t="s">
        <v>8221</v>
      </c>
      <c r="E1513" s="4">
        <v>37</v>
      </c>
    </row>
    <row r="1514" spans="1:5" x14ac:dyDescent="0.25">
      <c r="A1514" s="4" t="s">
        <v>8219</v>
      </c>
      <c r="B1514" s="4">
        <v>64</v>
      </c>
      <c r="D1514" s="4" t="s">
        <v>8221</v>
      </c>
      <c r="E1514" s="4">
        <v>0</v>
      </c>
    </row>
    <row r="1515" spans="1:5" x14ac:dyDescent="0.25">
      <c r="A1515" s="4" t="s">
        <v>8219</v>
      </c>
      <c r="B1515" s="4">
        <v>22</v>
      </c>
      <c r="D1515" s="4" t="s">
        <v>8221</v>
      </c>
      <c r="E1515" s="4">
        <v>1</v>
      </c>
    </row>
    <row r="1516" spans="1:5" x14ac:dyDescent="0.25">
      <c r="A1516" s="4" t="s">
        <v>8219</v>
      </c>
      <c r="B1516" s="4">
        <v>59</v>
      </c>
      <c r="D1516" s="4" t="s">
        <v>8221</v>
      </c>
      <c r="E1516" s="4">
        <v>10</v>
      </c>
    </row>
    <row r="1517" spans="1:5" x14ac:dyDescent="0.25">
      <c r="A1517" s="4" t="s">
        <v>8219</v>
      </c>
      <c r="B1517" s="4">
        <v>249</v>
      </c>
      <c r="D1517" s="4" t="s">
        <v>8221</v>
      </c>
      <c r="E1517" s="4">
        <v>1</v>
      </c>
    </row>
    <row r="1518" spans="1:5" x14ac:dyDescent="0.25">
      <c r="A1518" s="4" t="s">
        <v>8219</v>
      </c>
      <c r="B1518" s="4">
        <v>392</v>
      </c>
      <c r="D1518" s="4" t="s">
        <v>8221</v>
      </c>
      <c r="E1518" s="4">
        <v>2</v>
      </c>
    </row>
    <row r="1519" spans="1:5" x14ac:dyDescent="0.25">
      <c r="A1519" s="4" t="s">
        <v>8219</v>
      </c>
      <c r="B1519" s="4">
        <v>115</v>
      </c>
      <c r="D1519" s="4" t="s">
        <v>8221</v>
      </c>
      <c r="E1519" s="4">
        <v>1</v>
      </c>
    </row>
    <row r="1520" spans="1:5" x14ac:dyDescent="0.25">
      <c r="A1520" s="4" t="s">
        <v>8219</v>
      </c>
      <c r="B1520" s="4">
        <v>433</v>
      </c>
      <c r="D1520" s="4" t="s">
        <v>8221</v>
      </c>
      <c r="E1520" s="4">
        <v>10</v>
      </c>
    </row>
    <row r="1521" spans="1:5" x14ac:dyDescent="0.25">
      <c r="A1521" s="4" t="s">
        <v>8219</v>
      </c>
      <c r="B1521" s="4">
        <v>20</v>
      </c>
      <c r="D1521" s="4" t="s">
        <v>8220</v>
      </c>
      <c r="E1521" s="4">
        <v>1</v>
      </c>
    </row>
    <row r="1522" spans="1:5" x14ac:dyDescent="0.25">
      <c r="A1522" s="4" t="s">
        <v>8219</v>
      </c>
      <c r="B1522" s="4">
        <v>8</v>
      </c>
      <c r="D1522" s="4" t="s">
        <v>8220</v>
      </c>
      <c r="E1522" s="4">
        <v>2</v>
      </c>
    </row>
    <row r="1523" spans="1:5" x14ac:dyDescent="0.25">
      <c r="A1523" s="4" t="s">
        <v>8219</v>
      </c>
      <c r="B1523" s="4">
        <v>175</v>
      </c>
      <c r="D1523" s="4" t="s">
        <v>8220</v>
      </c>
      <c r="E1523" s="4">
        <v>348</v>
      </c>
    </row>
    <row r="1524" spans="1:5" x14ac:dyDescent="0.25">
      <c r="A1524" s="4" t="s">
        <v>8219</v>
      </c>
      <c r="B1524" s="4">
        <v>104</v>
      </c>
      <c r="D1524" s="4" t="s">
        <v>8220</v>
      </c>
      <c r="E1524" s="4">
        <v>4</v>
      </c>
    </row>
    <row r="1525" spans="1:5" x14ac:dyDescent="0.25">
      <c r="A1525" s="4" t="s">
        <v>8219</v>
      </c>
      <c r="B1525" s="4">
        <v>17</v>
      </c>
      <c r="D1525" s="4" t="s">
        <v>8220</v>
      </c>
      <c r="E1525" s="4">
        <v>0</v>
      </c>
    </row>
    <row r="1526" spans="1:5" x14ac:dyDescent="0.25">
      <c r="A1526" s="4" t="s">
        <v>8219</v>
      </c>
      <c r="B1526" s="4">
        <v>277</v>
      </c>
      <c r="D1526" s="4" t="s">
        <v>8220</v>
      </c>
      <c r="E1526" s="4">
        <v>17</v>
      </c>
    </row>
    <row r="1527" spans="1:5" x14ac:dyDescent="0.25">
      <c r="A1527" s="4" t="s">
        <v>8219</v>
      </c>
      <c r="B1527" s="4">
        <v>118</v>
      </c>
      <c r="D1527" s="4" t="s">
        <v>8220</v>
      </c>
      <c r="E1527" s="4">
        <v>0</v>
      </c>
    </row>
    <row r="1528" spans="1:5" x14ac:dyDescent="0.25">
      <c r="A1528" s="4" t="s">
        <v>8219</v>
      </c>
      <c r="B1528" s="4">
        <v>97</v>
      </c>
      <c r="D1528" s="4" t="s">
        <v>8221</v>
      </c>
      <c r="E1528" s="4">
        <v>9</v>
      </c>
    </row>
    <row r="1529" spans="1:5" x14ac:dyDescent="0.25">
      <c r="A1529" s="4" t="s">
        <v>8219</v>
      </c>
      <c r="B1529" s="4">
        <v>20</v>
      </c>
      <c r="D1529" s="4" t="s">
        <v>8221</v>
      </c>
      <c r="E1529" s="4">
        <v>19</v>
      </c>
    </row>
    <row r="1530" spans="1:5" x14ac:dyDescent="0.25">
      <c r="A1530" s="4" t="s">
        <v>8219</v>
      </c>
      <c r="B1530" s="4">
        <v>26</v>
      </c>
      <c r="D1530" s="4" t="s">
        <v>8221</v>
      </c>
      <c r="E1530" s="4">
        <v>0</v>
      </c>
    </row>
    <row r="1531" spans="1:5" x14ac:dyDescent="0.25">
      <c r="A1531" s="4" t="s">
        <v>8219</v>
      </c>
      <c r="B1531" s="4">
        <v>128</v>
      </c>
      <c r="D1531" s="4" t="s">
        <v>8221</v>
      </c>
      <c r="E1531" s="4">
        <v>4</v>
      </c>
    </row>
    <row r="1532" spans="1:5" x14ac:dyDescent="0.25">
      <c r="A1532" s="4" t="s">
        <v>8219</v>
      </c>
      <c r="B1532" s="4">
        <v>15</v>
      </c>
      <c r="D1532" s="4" t="s">
        <v>8221</v>
      </c>
      <c r="E1532" s="4">
        <v>8</v>
      </c>
    </row>
    <row r="1533" spans="1:5" x14ac:dyDescent="0.25">
      <c r="A1533" s="4" t="s">
        <v>8219</v>
      </c>
      <c r="B1533" s="4">
        <v>25</v>
      </c>
      <c r="D1533" s="4" t="s">
        <v>8221</v>
      </c>
      <c r="E1533" s="4">
        <v>24</v>
      </c>
    </row>
    <row r="1534" spans="1:5" x14ac:dyDescent="0.25">
      <c r="A1534" s="4" t="s">
        <v>8219</v>
      </c>
      <c r="B1534" s="4">
        <v>55</v>
      </c>
      <c r="D1534" s="4" t="s">
        <v>8221</v>
      </c>
      <c r="E1534" s="4">
        <v>0</v>
      </c>
    </row>
    <row r="1535" spans="1:5" x14ac:dyDescent="0.25">
      <c r="A1535" s="4" t="s">
        <v>8219</v>
      </c>
      <c r="B1535" s="4">
        <v>107</v>
      </c>
      <c r="D1535" s="4" t="s">
        <v>8221</v>
      </c>
      <c r="E1535" s="4">
        <v>39</v>
      </c>
    </row>
    <row r="1536" spans="1:5" x14ac:dyDescent="0.25">
      <c r="A1536" s="4" t="s">
        <v>8219</v>
      </c>
      <c r="B1536" s="4">
        <v>557</v>
      </c>
      <c r="D1536" s="4" t="s">
        <v>8221</v>
      </c>
      <c r="E1536" s="4">
        <v>6</v>
      </c>
    </row>
    <row r="1537" spans="1:5" x14ac:dyDescent="0.25">
      <c r="A1537" s="4" t="s">
        <v>8219</v>
      </c>
      <c r="B1537" s="4">
        <v>40</v>
      </c>
      <c r="D1537" s="4" t="s">
        <v>8221</v>
      </c>
      <c r="E1537" s="4">
        <v>4</v>
      </c>
    </row>
    <row r="1538" spans="1:5" x14ac:dyDescent="0.25">
      <c r="A1538" s="4" t="s">
        <v>8219</v>
      </c>
      <c r="B1538" s="4">
        <v>36</v>
      </c>
      <c r="D1538" s="4" t="s">
        <v>8221</v>
      </c>
      <c r="E1538" s="4">
        <v>3</v>
      </c>
    </row>
    <row r="1539" spans="1:5" x14ac:dyDescent="0.25">
      <c r="A1539" s="4" t="s">
        <v>8219</v>
      </c>
      <c r="B1539" s="4">
        <v>159</v>
      </c>
      <c r="D1539" s="4" t="s">
        <v>8221</v>
      </c>
      <c r="E1539" s="4">
        <v>53</v>
      </c>
    </row>
    <row r="1540" spans="1:5" x14ac:dyDescent="0.25">
      <c r="A1540" s="4" t="s">
        <v>8219</v>
      </c>
      <c r="B1540" s="4">
        <v>41</v>
      </c>
      <c r="D1540" s="4" t="s">
        <v>8221</v>
      </c>
      <c r="E1540" s="4">
        <v>1</v>
      </c>
    </row>
    <row r="1541" spans="1:5" x14ac:dyDescent="0.25">
      <c r="A1541" s="4" t="s">
        <v>8219</v>
      </c>
      <c r="B1541" s="4">
        <v>226</v>
      </c>
      <c r="D1541" s="4" t="s">
        <v>8221</v>
      </c>
      <c r="E1541" s="4">
        <v>2</v>
      </c>
    </row>
    <row r="1542" spans="1:5" x14ac:dyDescent="0.25">
      <c r="A1542" s="4" t="s">
        <v>8219</v>
      </c>
      <c r="B1542" s="4">
        <v>30</v>
      </c>
      <c r="D1542" s="4" t="s">
        <v>8221</v>
      </c>
      <c r="E1542" s="4">
        <v>25</v>
      </c>
    </row>
    <row r="1543" spans="1:5" x14ac:dyDescent="0.25">
      <c r="A1543" s="4" t="s">
        <v>8219</v>
      </c>
      <c r="B1543" s="4">
        <v>103</v>
      </c>
      <c r="D1543" s="4" t="s">
        <v>8221</v>
      </c>
      <c r="E1543" s="4">
        <v>6</v>
      </c>
    </row>
    <row r="1544" spans="1:5" x14ac:dyDescent="0.25">
      <c r="A1544" s="4" t="s">
        <v>8219</v>
      </c>
      <c r="B1544" s="4">
        <v>62</v>
      </c>
      <c r="D1544" s="4" t="s">
        <v>8221</v>
      </c>
      <c r="E1544" s="4">
        <v>0</v>
      </c>
    </row>
    <row r="1545" spans="1:5" x14ac:dyDescent="0.25">
      <c r="A1545" s="4" t="s">
        <v>8219</v>
      </c>
      <c r="B1545" s="4">
        <v>6</v>
      </c>
      <c r="D1545" s="4" t="s">
        <v>8221</v>
      </c>
      <c r="E1545" s="4">
        <v>12</v>
      </c>
    </row>
    <row r="1546" spans="1:5" x14ac:dyDescent="0.25">
      <c r="A1546" s="4" t="s">
        <v>8219</v>
      </c>
      <c r="B1546" s="4">
        <v>182</v>
      </c>
      <c r="D1546" s="4" t="s">
        <v>8221</v>
      </c>
      <c r="E1546" s="4">
        <v>0</v>
      </c>
    </row>
    <row r="1547" spans="1:5" x14ac:dyDescent="0.25">
      <c r="A1547" s="4" t="s">
        <v>8219</v>
      </c>
      <c r="B1547" s="4">
        <v>145</v>
      </c>
      <c r="D1547" s="4" t="s">
        <v>8221</v>
      </c>
      <c r="E1547" s="4">
        <v>36</v>
      </c>
    </row>
    <row r="1548" spans="1:5" x14ac:dyDescent="0.25">
      <c r="A1548" s="4" t="s">
        <v>8219</v>
      </c>
      <c r="B1548" s="4">
        <v>25</v>
      </c>
      <c r="D1548" s="4" t="s">
        <v>8221</v>
      </c>
      <c r="E1548" s="4">
        <v>0</v>
      </c>
    </row>
    <row r="1549" spans="1:5" x14ac:dyDescent="0.25">
      <c r="A1549" s="4" t="s">
        <v>8219</v>
      </c>
      <c r="B1549" s="4">
        <v>320</v>
      </c>
      <c r="D1549" s="4" t="s">
        <v>8221</v>
      </c>
      <c r="E1549" s="4">
        <v>2</v>
      </c>
    </row>
    <row r="1550" spans="1:5" x14ac:dyDescent="0.25">
      <c r="A1550" s="4" t="s">
        <v>8219</v>
      </c>
      <c r="B1550" s="4">
        <v>99</v>
      </c>
      <c r="D1550" s="4" t="s">
        <v>8221</v>
      </c>
      <c r="E1550" s="4">
        <v>1</v>
      </c>
    </row>
    <row r="1551" spans="1:5" x14ac:dyDescent="0.25">
      <c r="A1551" s="4" t="s">
        <v>8219</v>
      </c>
      <c r="B1551" s="4">
        <v>348</v>
      </c>
      <c r="D1551" s="4" t="s">
        <v>8221</v>
      </c>
      <c r="E1551" s="4">
        <v>59</v>
      </c>
    </row>
    <row r="1552" spans="1:5" x14ac:dyDescent="0.25">
      <c r="A1552" s="4" t="s">
        <v>8219</v>
      </c>
      <c r="B1552" s="4">
        <v>41</v>
      </c>
      <c r="D1552" s="4" t="s">
        <v>8221</v>
      </c>
      <c r="E1552" s="4">
        <v>1</v>
      </c>
    </row>
    <row r="1553" spans="1:5" x14ac:dyDescent="0.25">
      <c r="A1553" s="4" t="s">
        <v>8219</v>
      </c>
      <c r="B1553" s="4">
        <v>29</v>
      </c>
      <c r="D1553" s="4" t="s">
        <v>8221</v>
      </c>
      <c r="E1553" s="4">
        <v>31</v>
      </c>
    </row>
    <row r="1554" spans="1:5" x14ac:dyDescent="0.25">
      <c r="A1554" s="4" t="s">
        <v>8219</v>
      </c>
      <c r="B1554" s="4">
        <v>25</v>
      </c>
      <c r="D1554" s="4" t="s">
        <v>8221</v>
      </c>
      <c r="E1554" s="4">
        <v>18</v>
      </c>
    </row>
    <row r="1555" spans="1:5" x14ac:dyDescent="0.25">
      <c r="A1555" s="4" t="s">
        <v>8219</v>
      </c>
      <c r="B1555" s="4">
        <v>23</v>
      </c>
      <c r="D1555" s="4" t="s">
        <v>8221</v>
      </c>
      <c r="E1555" s="4">
        <v>10</v>
      </c>
    </row>
    <row r="1556" spans="1:5" x14ac:dyDescent="0.25">
      <c r="A1556" s="4" t="s">
        <v>8219</v>
      </c>
      <c r="B1556" s="4">
        <v>1260</v>
      </c>
      <c r="D1556" s="4" t="s">
        <v>8221</v>
      </c>
      <c r="E1556" s="4">
        <v>0</v>
      </c>
    </row>
    <row r="1557" spans="1:5" x14ac:dyDescent="0.25">
      <c r="A1557" s="4" t="s">
        <v>8219</v>
      </c>
      <c r="B1557" s="4">
        <v>307</v>
      </c>
      <c r="D1557" s="4" t="s">
        <v>8221</v>
      </c>
      <c r="E1557" s="4">
        <v>14</v>
      </c>
    </row>
    <row r="1558" spans="1:5" x14ac:dyDescent="0.25">
      <c r="A1558" s="4" t="s">
        <v>8219</v>
      </c>
      <c r="B1558" s="4">
        <v>329</v>
      </c>
      <c r="D1558" s="4" t="s">
        <v>8221</v>
      </c>
      <c r="E1558" s="4">
        <v>2</v>
      </c>
    </row>
    <row r="1559" spans="1:5" x14ac:dyDescent="0.25">
      <c r="A1559" s="4" t="s">
        <v>8219</v>
      </c>
      <c r="B1559" s="4">
        <v>32</v>
      </c>
      <c r="D1559" s="4" t="s">
        <v>8221</v>
      </c>
      <c r="E1559" s="4">
        <v>1</v>
      </c>
    </row>
    <row r="1560" spans="1:5" x14ac:dyDescent="0.25">
      <c r="A1560" s="4" t="s">
        <v>8219</v>
      </c>
      <c r="B1560" s="4">
        <v>27</v>
      </c>
      <c r="D1560" s="4" t="s">
        <v>8221</v>
      </c>
      <c r="E1560" s="4">
        <v>3</v>
      </c>
    </row>
    <row r="1561" spans="1:5" x14ac:dyDescent="0.25">
      <c r="A1561" s="4" t="s">
        <v>8219</v>
      </c>
      <c r="B1561" s="4">
        <v>236</v>
      </c>
      <c r="D1561" s="4" t="s">
        <v>8221</v>
      </c>
      <c r="E1561" s="4">
        <v>0</v>
      </c>
    </row>
    <row r="1562" spans="1:5" x14ac:dyDescent="0.25">
      <c r="A1562" s="4" t="s">
        <v>8219</v>
      </c>
      <c r="B1562" s="4">
        <v>42</v>
      </c>
      <c r="D1562" s="4" t="s">
        <v>8221</v>
      </c>
      <c r="E1562" s="4">
        <v>2</v>
      </c>
    </row>
    <row r="1563" spans="1:5" x14ac:dyDescent="0.25">
      <c r="A1563" s="4" t="s">
        <v>8219</v>
      </c>
      <c r="B1563" s="4">
        <v>95</v>
      </c>
      <c r="D1563" s="4" t="s">
        <v>8221</v>
      </c>
      <c r="E1563" s="4">
        <v>0</v>
      </c>
    </row>
    <row r="1564" spans="1:5" x14ac:dyDescent="0.25">
      <c r="A1564" s="4" t="s">
        <v>8219</v>
      </c>
      <c r="B1564" s="4">
        <v>37</v>
      </c>
      <c r="D1564" s="4" t="s">
        <v>8221</v>
      </c>
      <c r="E1564" s="4">
        <v>12</v>
      </c>
    </row>
    <row r="1565" spans="1:5" x14ac:dyDescent="0.25">
      <c r="A1565" s="4" t="s">
        <v>8219</v>
      </c>
      <c r="B1565" s="4">
        <v>128</v>
      </c>
      <c r="D1565" s="4" t="s">
        <v>8221</v>
      </c>
      <c r="E1565" s="4">
        <v>1</v>
      </c>
    </row>
    <row r="1566" spans="1:5" x14ac:dyDescent="0.25">
      <c r="A1566" s="4" t="s">
        <v>8219</v>
      </c>
      <c r="B1566" s="4">
        <v>156</v>
      </c>
      <c r="D1566" s="4" t="s">
        <v>8221</v>
      </c>
      <c r="E1566" s="4">
        <v>8</v>
      </c>
    </row>
    <row r="1567" spans="1:5" x14ac:dyDescent="0.25">
      <c r="A1567" s="4" t="s">
        <v>8219</v>
      </c>
      <c r="B1567" s="4">
        <v>64</v>
      </c>
      <c r="D1567" s="4" t="s">
        <v>8221</v>
      </c>
      <c r="E1567" s="4">
        <v>2</v>
      </c>
    </row>
    <row r="1568" spans="1:5" x14ac:dyDescent="0.25">
      <c r="A1568" s="4" t="s">
        <v>8219</v>
      </c>
      <c r="B1568" s="4">
        <v>58</v>
      </c>
      <c r="D1568" s="4" t="s">
        <v>8221</v>
      </c>
      <c r="E1568" s="4">
        <v>31</v>
      </c>
    </row>
    <row r="1569" spans="1:5" x14ac:dyDescent="0.25">
      <c r="A1569" s="4" t="s">
        <v>8219</v>
      </c>
      <c r="B1569" s="4">
        <v>20</v>
      </c>
      <c r="D1569" s="4" t="s">
        <v>8221</v>
      </c>
      <c r="E1569" s="4">
        <v>5</v>
      </c>
    </row>
    <row r="1570" spans="1:5" x14ac:dyDescent="0.25">
      <c r="A1570" s="4" t="s">
        <v>8219</v>
      </c>
      <c r="B1570" s="4">
        <v>47</v>
      </c>
      <c r="D1570" s="4" t="s">
        <v>8221</v>
      </c>
      <c r="E1570" s="4">
        <v>1</v>
      </c>
    </row>
    <row r="1571" spans="1:5" x14ac:dyDescent="0.25">
      <c r="A1571" s="4" t="s">
        <v>8219</v>
      </c>
      <c r="B1571" s="4">
        <v>54</v>
      </c>
      <c r="D1571" s="4" t="s">
        <v>8221</v>
      </c>
      <c r="E1571" s="4">
        <v>12</v>
      </c>
    </row>
    <row r="1572" spans="1:5" x14ac:dyDescent="0.25">
      <c r="A1572" s="4" t="s">
        <v>8219</v>
      </c>
      <c r="B1572" s="4">
        <v>9</v>
      </c>
      <c r="D1572" s="4" t="s">
        <v>8221</v>
      </c>
      <c r="E1572" s="4">
        <v>4</v>
      </c>
    </row>
    <row r="1573" spans="1:5" x14ac:dyDescent="0.25">
      <c r="A1573" s="4" t="s">
        <v>8219</v>
      </c>
      <c r="B1573" s="4">
        <v>213</v>
      </c>
      <c r="D1573" s="4" t="s">
        <v>8221</v>
      </c>
      <c r="E1573" s="4">
        <v>0</v>
      </c>
    </row>
    <row r="1574" spans="1:5" x14ac:dyDescent="0.25">
      <c r="A1574" s="4" t="s">
        <v>8219</v>
      </c>
      <c r="B1574" s="4">
        <v>57</v>
      </c>
      <c r="D1574" s="4" t="s">
        <v>8221</v>
      </c>
      <c r="E1574" s="4">
        <v>7</v>
      </c>
    </row>
    <row r="1575" spans="1:5" x14ac:dyDescent="0.25">
      <c r="A1575" s="4" t="s">
        <v>8219</v>
      </c>
      <c r="B1575" s="4">
        <v>25</v>
      </c>
      <c r="D1575" s="4" t="s">
        <v>8221</v>
      </c>
      <c r="E1575" s="4">
        <v>2</v>
      </c>
    </row>
    <row r="1576" spans="1:5" x14ac:dyDescent="0.25">
      <c r="A1576" s="4" t="s">
        <v>8219</v>
      </c>
      <c r="B1576" s="4">
        <v>104</v>
      </c>
      <c r="D1576" s="4" t="s">
        <v>8221</v>
      </c>
      <c r="E1576" s="4">
        <v>1</v>
      </c>
    </row>
    <row r="1577" spans="1:5" x14ac:dyDescent="0.25">
      <c r="A1577" s="4" t="s">
        <v>8219</v>
      </c>
      <c r="B1577" s="4">
        <v>34</v>
      </c>
      <c r="D1577" s="4" t="s">
        <v>8221</v>
      </c>
      <c r="E1577" s="4">
        <v>4</v>
      </c>
    </row>
    <row r="1578" spans="1:5" x14ac:dyDescent="0.25">
      <c r="A1578" s="4" t="s">
        <v>8219</v>
      </c>
      <c r="B1578" s="4">
        <v>67</v>
      </c>
      <c r="D1578" s="4" t="s">
        <v>8221</v>
      </c>
      <c r="E1578" s="4">
        <v>6</v>
      </c>
    </row>
    <row r="1579" spans="1:5" x14ac:dyDescent="0.25">
      <c r="A1579" s="4" t="s">
        <v>8219</v>
      </c>
      <c r="B1579" s="4">
        <v>241</v>
      </c>
      <c r="D1579" s="4" t="s">
        <v>8221</v>
      </c>
      <c r="E1579" s="4">
        <v>8</v>
      </c>
    </row>
    <row r="1580" spans="1:5" x14ac:dyDescent="0.25">
      <c r="A1580" s="4" t="s">
        <v>8219</v>
      </c>
      <c r="B1580" s="4">
        <v>123</v>
      </c>
      <c r="D1580" s="4" t="s">
        <v>8221</v>
      </c>
      <c r="E1580" s="4">
        <v>14</v>
      </c>
    </row>
    <row r="1581" spans="1:5" x14ac:dyDescent="0.25">
      <c r="A1581" s="4" t="s">
        <v>8219</v>
      </c>
      <c r="B1581" s="4">
        <v>302</v>
      </c>
      <c r="D1581" s="4" t="s">
        <v>8221</v>
      </c>
      <c r="E1581" s="4">
        <v>0</v>
      </c>
    </row>
    <row r="1582" spans="1:5" x14ac:dyDescent="0.25">
      <c r="A1582" s="4" t="s">
        <v>8219</v>
      </c>
      <c r="B1582" s="4">
        <v>89</v>
      </c>
      <c r="D1582" s="4" t="s">
        <v>8221</v>
      </c>
      <c r="E1582" s="4">
        <v>4</v>
      </c>
    </row>
    <row r="1583" spans="1:5" x14ac:dyDescent="0.25">
      <c r="A1583" s="4" t="s">
        <v>8219</v>
      </c>
      <c r="B1583" s="4">
        <v>41</v>
      </c>
      <c r="D1583" s="4" t="s">
        <v>8221</v>
      </c>
      <c r="E1583" s="4">
        <v>0</v>
      </c>
    </row>
    <row r="1584" spans="1:5" x14ac:dyDescent="0.25">
      <c r="A1584" s="4" t="s">
        <v>8219</v>
      </c>
      <c r="B1584" s="4">
        <v>69</v>
      </c>
      <c r="D1584" s="4" t="s">
        <v>8221</v>
      </c>
      <c r="E1584" s="4">
        <v>0</v>
      </c>
    </row>
    <row r="1585" spans="1:5" x14ac:dyDescent="0.25">
      <c r="A1585" s="4" t="s">
        <v>8219</v>
      </c>
      <c r="B1585" s="4">
        <v>52</v>
      </c>
      <c r="D1585" s="4" t="s">
        <v>8221</v>
      </c>
      <c r="E1585" s="4">
        <v>1</v>
      </c>
    </row>
    <row r="1586" spans="1:5" x14ac:dyDescent="0.25">
      <c r="A1586" s="4" t="s">
        <v>8219</v>
      </c>
      <c r="B1586" s="4">
        <v>57</v>
      </c>
      <c r="D1586" s="4" t="s">
        <v>8221</v>
      </c>
      <c r="E1586" s="4">
        <v>1</v>
      </c>
    </row>
    <row r="1587" spans="1:5" x14ac:dyDescent="0.25">
      <c r="A1587" s="4" t="s">
        <v>8219</v>
      </c>
      <c r="B1587" s="4">
        <v>74</v>
      </c>
      <c r="D1587" s="4" t="s">
        <v>8221</v>
      </c>
      <c r="E1587" s="4">
        <v>1</v>
      </c>
    </row>
    <row r="1588" spans="1:5" x14ac:dyDescent="0.25">
      <c r="A1588" s="4" t="s">
        <v>8219</v>
      </c>
      <c r="B1588" s="4">
        <v>63</v>
      </c>
      <c r="D1588" s="4" t="s">
        <v>8221</v>
      </c>
      <c r="E1588" s="4">
        <v>1</v>
      </c>
    </row>
    <row r="1589" spans="1:5" x14ac:dyDescent="0.25">
      <c r="A1589" s="4" t="s">
        <v>8219</v>
      </c>
      <c r="B1589" s="4">
        <v>72</v>
      </c>
      <c r="D1589" s="4" t="s">
        <v>8221</v>
      </c>
      <c r="E1589" s="4">
        <v>4</v>
      </c>
    </row>
    <row r="1590" spans="1:5" x14ac:dyDescent="0.25">
      <c r="A1590" s="4" t="s">
        <v>8219</v>
      </c>
      <c r="B1590" s="4">
        <v>71</v>
      </c>
      <c r="D1590" s="4" t="s">
        <v>8221</v>
      </c>
      <c r="E1590" s="4">
        <v>0</v>
      </c>
    </row>
    <row r="1591" spans="1:5" x14ac:dyDescent="0.25">
      <c r="A1591" s="4" t="s">
        <v>8219</v>
      </c>
      <c r="B1591" s="4">
        <v>21</v>
      </c>
      <c r="D1591" s="4" t="s">
        <v>8221</v>
      </c>
      <c r="E1591" s="4">
        <v>0</v>
      </c>
    </row>
    <row r="1592" spans="1:5" x14ac:dyDescent="0.25">
      <c r="A1592" s="4" t="s">
        <v>8219</v>
      </c>
      <c r="B1592" s="4">
        <v>930</v>
      </c>
      <c r="D1592" s="4" t="s">
        <v>8221</v>
      </c>
      <c r="E1592" s="4">
        <v>2</v>
      </c>
    </row>
    <row r="1593" spans="1:5" x14ac:dyDescent="0.25">
      <c r="A1593" s="4" t="s">
        <v>8219</v>
      </c>
      <c r="B1593" s="4">
        <v>55</v>
      </c>
      <c r="D1593" s="4" t="s">
        <v>8221</v>
      </c>
      <c r="E1593" s="4">
        <v>24</v>
      </c>
    </row>
    <row r="1594" spans="1:5" x14ac:dyDescent="0.25">
      <c r="A1594" s="4" t="s">
        <v>8219</v>
      </c>
      <c r="B1594" s="4">
        <v>61</v>
      </c>
      <c r="D1594" s="4" t="s">
        <v>8221</v>
      </c>
      <c r="E1594" s="4">
        <v>1</v>
      </c>
    </row>
    <row r="1595" spans="1:5" x14ac:dyDescent="0.25">
      <c r="A1595" s="4" t="s">
        <v>8219</v>
      </c>
      <c r="B1595" s="4">
        <v>82</v>
      </c>
      <c r="D1595" s="4" t="s">
        <v>8221</v>
      </c>
      <c r="E1595" s="4">
        <v>2</v>
      </c>
    </row>
    <row r="1596" spans="1:5" x14ac:dyDescent="0.25">
      <c r="A1596" s="4" t="s">
        <v>8219</v>
      </c>
      <c r="B1596" s="4">
        <v>71</v>
      </c>
      <c r="D1596" s="4" t="s">
        <v>8221</v>
      </c>
      <c r="E1596" s="4">
        <v>1</v>
      </c>
    </row>
    <row r="1597" spans="1:5" x14ac:dyDescent="0.25">
      <c r="A1597" s="4" t="s">
        <v>8219</v>
      </c>
      <c r="B1597" s="4">
        <v>117</v>
      </c>
      <c r="D1597" s="4" t="s">
        <v>8221</v>
      </c>
      <c r="E1597" s="4">
        <v>37</v>
      </c>
    </row>
    <row r="1598" spans="1:5" x14ac:dyDescent="0.25">
      <c r="A1598" s="4" t="s">
        <v>8219</v>
      </c>
      <c r="B1598" s="4">
        <v>29</v>
      </c>
      <c r="D1598" s="4" t="s">
        <v>8221</v>
      </c>
      <c r="E1598" s="4">
        <v>5</v>
      </c>
    </row>
    <row r="1599" spans="1:5" x14ac:dyDescent="0.25">
      <c r="A1599" s="4" t="s">
        <v>8219</v>
      </c>
      <c r="B1599" s="4">
        <v>74</v>
      </c>
      <c r="D1599" s="4" t="s">
        <v>8221</v>
      </c>
      <c r="E1599" s="4">
        <v>4</v>
      </c>
    </row>
    <row r="1600" spans="1:5" x14ac:dyDescent="0.25">
      <c r="A1600" s="4" t="s">
        <v>8219</v>
      </c>
      <c r="B1600" s="4">
        <v>23</v>
      </c>
      <c r="D1600" s="4" t="s">
        <v>8221</v>
      </c>
      <c r="E1600" s="4">
        <v>16</v>
      </c>
    </row>
    <row r="1601" spans="1:5" x14ac:dyDescent="0.25">
      <c r="A1601" s="4" t="s">
        <v>8219</v>
      </c>
      <c r="B1601" s="4">
        <v>60</v>
      </c>
      <c r="D1601" s="4" t="s">
        <v>8221</v>
      </c>
      <c r="E1601" s="4">
        <v>9</v>
      </c>
    </row>
    <row r="1602" spans="1:5" x14ac:dyDescent="0.25">
      <c r="A1602" s="4" t="s">
        <v>8219</v>
      </c>
      <c r="B1602" s="4">
        <v>55</v>
      </c>
      <c r="D1602" s="4" t="s">
        <v>8221</v>
      </c>
      <c r="E1602" s="4">
        <v>0</v>
      </c>
    </row>
    <row r="1603" spans="1:5" x14ac:dyDescent="0.25">
      <c r="A1603" s="4" t="s">
        <v>8219</v>
      </c>
      <c r="B1603" s="4">
        <v>51</v>
      </c>
      <c r="D1603" s="4" t="s">
        <v>8221</v>
      </c>
      <c r="E1603" s="4">
        <v>40</v>
      </c>
    </row>
    <row r="1604" spans="1:5" x14ac:dyDescent="0.25">
      <c r="A1604" s="4" t="s">
        <v>8219</v>
      </c>
      <c r="B1604" s="4">
        <v>78</v>
      </c>
      <c r="D1604" s="4" t="s">
        <v>8221</v>
      </c>
      <c r="E1604" s="4">
        <v>0</v>
      </c>
    </row>
    <row r="1605" spans="1:5" x14ac:dyDescent="0.25">
      <c r="A1605" s="4" t="s">
        <v>8219</v>
      </c>
      <c r="B1605" s="4">
        <v>62</v>
      </c>
      <c r="D1605" s="4" t="s">
        <v>8221</v>
      </c>
      <c r="E1605" s="4">
        <v>2</v>
      </c>
    </row>
    <row r="1606" spans="1:5" x14ac:dyDescent="0.25">
      <c r="A1606" s="4" t="s">
        <v>8219</v>
      </c>
      <c r="B1606" s="4">
        <v>45</v>
      </c>
      <c r="D1606" s="4" t="s">
        <v>8221</v>
      </c>
      <c r="E1606" s="4">
        <v>1</v>
      </c>
    </row>
    <row r="1607" spans="1:5" x14ac:dyDescent="0.25">
      <c r="A1607" s="4" t="s">
        <v>8219</v>
      </c>
      <c r="B1607" s="4">
        <v>15</v>
      </c>
      <c r="D1607" s="4" t="s">
        <v>8221</v>
      </c>
      <c r="E1607" s="4">
        <v>9</v>
      </c>
    </row>
    <row r="1608" spans="1:5" x14ac:dyDescent="0.25">
      <c r="A1608" s="4" t="s">
        <v>8219</v>
      </c>
      <c r="B1608" s="4">
        <v>151</v>
      </c>
      <c r="D1608" s="4" t="s">
        <v>8221</v>
      </c>
      <c r="E1608" s="4">
        <v>34</v>
      </c>
    </row>
    <row r="1609" spans="1:5" x14ac:dyDescent="0.25">
      <c r="A1609" s="4" t="s">
        <v>8219</v>
      </c>
      <c r="B1609" s="4">
        <v>68</v>
      </c>
      <c r="D1609" s="4" t="s">
        <v>8221</v>
      </c>
      <c r="E1609" s="4">
        <v>23</v>
      </c>
    </row>
    <row r="1610" spans="1:5" x14ac:dyDescent="0.25">
      <c r="A1610" s="4" t="s">
        <v>8219</v>
      </c>
      <c r="B1610" s="4">
        <v>46</v>
      </c>
      <c r="D1610" s="4" t="s">
        <v>8221</v>
      </c>
      <c r="E1610" s="4">
        <v>19</v>
      </c>
    </row>
    <row r="1611" spans="1:5" x14ac:dyDescent="0.25">
      <c r="A1611" s="4" t="s">
        <v>8219</v>
      </c>
      <c r="B1611" s="4">
        <v>24</v>
      </c>
      <c r="D1611" s="4" t="s">
        <v>8221</v>
      </c>
      <c r="E1611" s="4">
        <v>50</v>
      </c>
    </row>
    <row r="1612" spans="1:5" x14ac:dyDescent="0.25">
      <c r="A1612" s="4" t="s">
        <v>8219</v>
      </c>
      <c r="B1612" s="4">
        <v>70</v>
      </c>
      <c r="D1612" s="4" t="s">
        <v>8221</v>
      </c>
      <c r="E1612" s="4">
        <v>12</v>
      </c>
    </row>
    <row r="1613" spans="1:5" x14ac:dyDescent="0.25">
      <c r="A1613" s="4" t="s">
        <v>8219</v>
      </c>
      <c r="B1613" s="4">
        <v>244</v>
      </c>
      <c r="D1613" s="4" t="s">
        <v>8221</v>
      </c>
      <c r="E1613" s="4">
        <v>8</v>
      </c>
    </row>
    <row r="1614" spans="1:5" x14ac:dyDescent="0.25">
      <c r="A1614" s="4" t="s">
        <v>8219</v>
      </c>
      <c r="B1614" s="4">
        <v>82</v>
      </c>
      <c r="D1614" s="4" t="s">
        <v>8221</v>
      </c>
      <c r="E1614" s="4">
        <v>9</v>
      </c>
    </row>
    <row r="1615" spans="1:5" x14ac:dyDescent="0.25">
      <c r="A1615" s="4" t="s">
        <v>8219</v>
      </c>
      <c r="B1615" s="4">
        <v>226</v>
      </c>
      <c r="D1615" s="4" t="s">
        <v>8221</v>
      </c>
      <c r="E1615" s="4">
        <v>43</v>
      </c>
    </row>
    <row r="1616" spans="1:5" x14ac:dyDescent="0.25">
      <c r="A1616" s="4" t="s">
        <v>8219</v>
      </c>
      <c r="B1616" s="4">
        <v>60</v>
      </c>
      <c r="D1616" s="4" t="s">
        <v>8221</v>
      </c>
      <c r="E1616" s="4">
        <v>28</v>
      </c>
    </row>
    <row r="1617" spans="1:5" x14ac:dyDescent="0.25">
      <c r="A1617" s="4" t="s">
        <v>8219</v>
      </c>
      <c r="B1617" s="4">
        <v>322</v>
      </c>
      <c r="D1617" s="4" t="s">
        <v>8221</v>
      </c>
      <c r="E1617" s="4">
        <v>4</v>
      </c>
    </row>
    <row r="1618" spans="1:5" x14ac:dyDescent="0.25">
      <c r="A1618" s="4" t="s">
        <v>8219</v>
      </c>
      <c r="B1618" s="4">
        <v>94</v>
      </c>
      <c r="D1618" s="4" t="s">
        <v>8221</v>
      </c>
      <c r="E1618" s="4">
        <v>24</v>
      </c>
    </row>
    <row r="1619" spans="1:5" x14ac:dyDescent="0.25">
      <c r="A1619" s="4" t="s">
        <v>8219</v>
      </c>
      <c r="B1619" s="4">
        <v>47</v>
      </c>
      <c r="D1619" s="4" t="s">
        <v>8221</v>
      </c>
      <c r="E1619" s="4">
        <v>2</v>
      </c>
    </row>
    <row r="1620" spans="1:5" x14ac:dyDescent="0.25">
      <c r="A1620" s="4" t="s">
        <v>8219</v>
      </c>
      <c r="B1620" s="4">
        <v>115</v>
      </c>
      <c r="D1620" s="4" t="s">
        <v>8221</v>
      </c>
      <c r="E1620" s="4">
        <v>2</v>
      </c>
    </row>
    <row r="1621" spans="1:5" x14ac:dyDescent="0.25">
      <c r="A1621" s="4" t="s">
        <v>8219</v>
      </c>
      <c r="B1621" s="4">
        <v>134</v>
      </c>
      <c r="D1621" s="4" t="s">
        <v>8221</v>
      </c>
      <c r="E1621" s="4">
        <v>20</v>
      </c>
    </row>
    <row r="1622" spans="1:5" x14ac:dyDescent="0.25">
      <c r="A1622" s="4" t="s">
        <v>8219</v>
      </c>
      <c r="B1622" s="4">
        <v>35</v>
      </c>
      <c r="D1622" s="4" t="s">
        <v>8221</v>
      </c>
      <c r="E1622" s="4">
        <v>1</v>
      </c>
    </row>
    <row r="1623" spans="1:5" x14ac:dyDescent="0.25">
      <c r="A1623" s="4" t="s">
        <v>8219</v>
      </c>
      <c r="B1623" s="4">
        <v>104</v>
      </c>
      <c r="D1623" s="4" t="s">
        <v>8221</v>
      </c>
      <c r="E1623" s="4">
        <v>1</v>
      </c>
    </row>
    <row r="1624" spans="1:5" x14ac:dyDescent="0.25">
      <c r="A1624" s="4" t="s">
        <v>8219</v>
      </c>
      <c r="B1624" s="4">
        <v>184</v>
      </c>
      <c r="D1624" s="4" t="s">
        <v>8221</v>
      </c>
      <c r="E1624" s="4">
        <v>4</v>
      </c>
    </row>
    <row r="1625" spans="1:5" x14ac:dyDescent="0.25">
      <c r="A1625" s="4" t="s">
        <v>8219</v>
      </c>
      <c r="B1625" s="4">
        <v>119</v>
      </c>
      <c r="D1625" s="4" t="s">
        <v>8221</v>
      </c>
      <c r="E1625" s="4">
        <v>1</v>
      </c>
    </row>
    <row r="1626" spans="1:5" x14ac:dyDescent="0.25">
      <c r="A1626" s="4" t="s">
        <v>8219</v>
      </c>
      <c r="B1626" s="4">
        <v>59</v>
      </c>
      <c r="D1626" s="4" t="s">
        <v>8221</v>
      </c>
      <c r="E1626" s="4">
        <v>1</v>
      </c>
    </row>
    <row r="1627" spans="1:5" x14ac:dyDescent="0.25">
      <c r="A1627" s="4" t="s">
        <v>8219</v>
      </c>
      <c r="B1627" s="4">
        <v>113</v>
      </c>
      <c r="D1627" s="4" t="s">
        <v>8221</v>
      </c>
      <c r="E1627" s="4">
        <v>13</v>
      </c>
    </row>
    <row r="1628" spans="1:5" x14ac:dyDescent="0.25">
      <c r="A1628" s="4" t="s">
        <v>8219</v>
      </c>
      <c r="B1628" s="4">
        <v>84</v>
      </c>
      <c r="D1628" s="4" t="s">
        <v>8221</v>
      </c>
      <c r="E1628" s="4">
        <v>1</v>
      </c>
    </row>
    <row r="1629" spans="1:5" x14ac:dyDescent="0.25">
      <c r="A1629" s="4" t="s">
        <v>8219</v>
      </c>
      <c r="B1629" s="4">
        <v>74</v>
      </c>
      <c r="D1629" s="4" t="s">
        <v>8221</v>
      </c>
      <c r="E1629" s="4">
        <v>1</v>
      </c>
    </row>
    <row r="1630" spans="1:5" x14ac:dyDescent="0.25">
      <c r="A1630" s="4" t="s">
        <v>8219</v>
      </c>
      <c r="B1630" s="4">
        <v>216</v>
      </c>
      <c r="D1630" s="4" t="s">
        <v>8221</v>
      </c>
      <c r="E1630" s="4">
        <v>0</v>
      </c>
    </row>
    <row r="1631" spans="1:5" x14ac:dyDescent="0.25">
      <c r="A1631" s="4" t="s">
        <v>8219</v>
      </c>
      <c r="B1631" s="4">
        <v>39</v>
      </c>
      <c r="D1631" s="4" t="s">
        <v>8221</v>
      </c>
      <c r="E1631" s="4">
        <v>3</v>
      </c>
    </row>
    <row r="1632" spans="1:5" x14ac:dyDescent="0.25">
      <c r="A1632" s="4" t="s">
        <v>8219</v>
      </c>
      <c r="B1632" s="4">
        <v>21</v>
      </c>
      <c r="D1632" s="4" t="s">
        <v>8221</v>
      </c>
      <c r="E1632" s="4">
        <v>14</v>
      </c>
    </row>
    <row r="1633" spans="1:5" x14ac:dyDescent="0.25">
      <c r="A1633" s="4" t="s">
        <v>8219</v>
      </c>
      <c r="B1633" s="4">
        <v>30</v>
      </c>
      <c r="D1633" s="4" t="s">
        <v>8221</v>
      </c>
      <c r="E1633" s="4">
        <v>2</v>
      </c>
    </row>
    <row r="1634" spans="1:5" x14ac:dyDescent="0.25">
      <c r="A1634" s="4" t="s">
        <v>8219</v>
      </c>
      <c r="B1634" s="4">
        <v>37</v>
      </c>
      <c r="D1634" s="4" t="s">
        <v>8221</v>
      </c>
      <c r="E1634" s="4">
        <v>5</v>
      </c>
    </row>
    <row r="1635" spans="1:5" x14ac:dyDescent="0.25">
      <c r="A1635" s="4" t="s">
        <v>8219</v>
      </c>
      <c r="B1635" s="4">
        <v>202</v>
      </c>
      <c r="D1635" s="4" t="s">
        <v>8220</v>
      </c>
      <c r="E1635" s="4">
        <v>1</v>
      </c>
    </row>
    <row r="1636" spans="1:5" x14ac:dyDescent="0.25">
      <c r="A1636" s="4" t="s">
        <v>8219</v>
      </c>
      <c r="B1636" s="4">
        <v>37</v>
      </c>
      <c r="D1636" s="4" t="s">
        <v>8220</v>
      </c>
      <c r="E1636" s="4">
        <v>15</v>
      </c>
    </row>
    <row r="1637" spans="1:5" x14ac:dyDescent="0.25">
      <c r="A1637" s="4" t="s">
        <v>8219</v>
      </c>
      <c r="B1637" s="4">
        <v>28</v>
      </c>
      <c r="D1637" s="4" t="s">
        <v>8220</v>
      </c>
      <c r="E1637" s="4">
        <v>10</v>
      </c>
    </row>
    <row r="1638" spans="1:5" x14ac:dyDescent="0.25">
      <c r="A1638" s="4" t="s">
        <v>8219</v>
      </c>
      <c r="B1638" s="4">
        <v>26</v>
      </c>
      <c r="D1638" s="4" t="s">
        <v>8220</v>
      </c>
      <c r="E1638" s="4">
        <v>3</v>
      </c>
    </row>
    <row r="1639" spans="1:5" x14ac:dyDescent="0.25">
      <c r="A1639" s="4" t="s">
        <v>8219</v>
      </c>
      <c r="B1639" s="4">
        <v>61</v>
      </c>
      <c r="D1639" s="4" t="s">
        <v>8220</v>
      </c>
      <c r="E1639" s="4">
        <v>0</v>
      </c>
    </row>
    <row r="1640" spans="1:5" x14ac:dyDescent="0.25">
      <c r="A1640" s="4" t="s">
        <v>8219</v>
      </c>
      <c r="B1640" s="4">
        <v>115</v>
      </c>
      <c r="D1640" s="4" t="s">
        <v>8220</v>
      </c>
      <c r="E1640" s="4">
        <v>0</v>
      </c>
    </row>
    <row r="1641" spans="1:5" x14ac:dyDescent="0.25">
      <c r="A1641" s="4" t="s">
        <v>8219</v>
      </c>
      <c r="B1641" s="4">
        <v>181</v>
      </c>
      <c r="D1641" s="4" t="s">
        <v>8220</v>
      </c>
      <c r="E1641" s="4">
        <v>0</v>
      </c>
    </row>
    <row r="1642" spans="1:5" x14ac:dyDescent="0.25">
      <c r="A1642" s="4" t="s">
        <v>8219</v>
      </c>
      <c r="B1642" s="4">
        <v>110</v>
      </c>
      <c r="D1642" s="4" t="s">
        <v>8220</v>
      </c>
      <c r="E1642" s="4">
        <v>0</v>
      </c>
    </row>
    <row r="1643" spans="1:5" x14ac:dyDescent="0.25">
      <c r="A1643" s="4" t="s">
        <v>8219</v>
      </c>
      <c r="B1643" s="4">
        <v>269</v>
      </c>
      <c r="D1643" s="4" t="s">
        <v>8220</v>
      </c>
      <c r="E1643" s="4">
        <v>46</v>
      </c>
    </row>
    <row r="1644" spans="1:5" x14ac:dyDescent="0.25">
      <c r="A1644" s="4" t="s">
        <v>8219</v>
      </c>
      <c r="B1644" s="4">
        <v>79</v>
      </c>
      <c r="D1644" s="4" t="s">
        <v>8220</v>
      </c>
      <c r="E1644" s="4">
        <v>14</v>
      </c>
    </row>
    <row r="1645" spans="1:5" x14ac:dyDescent="0.25">
      <c r="A1645" s="4" t="s">
        <v>8219</v>
      </c>
      <c r="B1645" s="4">
        <v>104</v>
      </c>
      <c r="D1645" s="4" t="s">
        <v>8220</v>
      </c>
      <c r="E1645" s="4">
        <v>1</v>
      </c>
    </row>
    <row r="1646" spans="1:5" x14ac:dyDescent="0.25">
      <c r="A1646" s="4" t="s">
        <v>8219</v>
      </c>
      <c r="B1646" s="4">
        <v>34</v>
      </c>
      <c r="D1646" s="4" t="s">
        <v>8220</v>
      </c>
      <c r="E1646" s="4">
        <v>0</v>
      </c>
    </row>
    <row r="1647" spans="1:5" x14ac:dyDescent="0.25">
      <c r="A1647" s="4" t="s">
        <v>8219</v>
      </c>
      <c r="B1647" s="4">
        <v>167</v>
      </c>
      <c r="D1647" s="4" t="s">
        <v>8220</v>
      </c>
      <c r="E1647" s="4">
        <v>17</v>
      </c>
    </row>
    <row r="1648" spans="1:5" x14ac:dyDescent="0.25">
      <c r="A1648" s="4" t="s">
        <v>8219</v>
      </c>
      <c r="B1648" s="4">
        <v>183</v>
      </c>
      <c r="D1648" s="4" t="s">
        <v>8220</v>
      </c>
      <c r="E1648" s="4">
        <v>1</v>
      </c>
    </row>
    <row r="1649" spans="1:5" x14ac:dyDescent="0.25">
      <c r="A1649" s="4" t="s">
        <v>8219</v>
      </c>
      <c r="B1649" s="4">
        <v>71</v>
      </c>
      <c r="D1649" s="4" t="s">
        <v>8220</v>
      </c>
      <c r="E1649" s="4">
        <v>0</v>
      </c>
    </row>
    <row r="1650" spans="1:5" x14ac:dyDescent="0.25">
      <c r="A1650" s="4" t="s">
        <v>8219</v>
      </c>
      <c r="B1650" s="4">
        <v>69</v>
      </c>
      <c r="D1650" s="4" t="s">
        <v>8220</v>
      </c>
      <c r="E1650" s="4">
        <v>0</v>
      </c>
    </row>
    <row r="1651" spans="1:5" x14ac:dyDescent="0.25">
      <c r="A1651" s="4" t="s">
        <v>8219</v>
      </c>
      <c r="B1651" s="4">
        <v>270</v>
      </c>
      <c r="D1651" s="4" t="s">
        <v>8220</v>
      </c>
      <c r="E1651" s="4">
        <v>0</v>
      </c>
    </row>
    <row r="1652" spans="1:5" x14ac:dyDescent="0.25">
      <c r="A1652" s="4" t="s">
        <v>8219</v>
      </c>
      <c r="B1652" s="4">
        <v>193</v>
      </c>
      <c r="D1652" s="4" t="s">
        <v>8220</v>
      </c>
      <c r="E1652" s="4">
        <v>0</v>
      </c>
    </row>
    <row r="1653" spans="1:5" x14ac:dyDescent="0.25">
      <c r="A1653" s="4" t="s">
        <v>8219</v>
      </c>
      <c r="B1653" s="4">
        <v>57</v>
      </c>
      <c r="D1653" s="4" t="s">
        <v>8220</v>
      </c>
      <c r="E1653" s="4">
        <v>0</v>
      </c>
    </row>
    <row r="1654" spans="1:5" x14ac:dyDescent="0.25">
      <c r="A1654" s="4" t="s">
        <v>8219</v>
      </c>
      <c r="B1654" s="4">
        <v>200</v>
      </c>
      <c r="D1654" s="4" t="s">
        <v>8220</v>
      </c>
      <c r="E1654" s="4">
        <v>2</v>
      </c>
    </row>
    <row r="1655" spans="1:5" x14ac:dyDescent="0.25">
      <c r="A1655" s="4" t="s">
        <v>8219</v>
      </c>
      <c r="B1655" s="4">
        <v>88</v>
      </c>
      <c r="D1655" s="4" t="s">
        <v>8221</v>
      </c>
      <c r="E1655" s="4">
        <v>14</v>
      </c>
    </row>
    <row r="1656" spans="1:5" x14ac:dyDescent="0.25">
      <c r="A1656" s="4" t="s">
        <v>8219</v>
      </c>
      <c r="B1656" s="4">
        <v>213</v>
      </c>
      <c r="D1656" s="4" t="s">
        <v>8221</v>
      </c>
      <c r="E1656" s="4">
        <v>9</v>
      </c>
    </row>
    <row r="1657" spans="1:5" x14ac:dyDescent="0.25">
      <c r="A1657" s="4" t="s">
        <v>8219</v>
      </c>
      <c r="B1657" s="4">
        <v>20</v>
      </c>
      <c r="D1657" s="4" t="s">
        <v>8221</v>
      </c>
      <c r="E1657" s="4">
        <v>8</v>
      </c>
    </row>
    <row r="1658" spans="1:5" x14ac:dyDescent="0.25">
      <c r="A1658" s="4" t="s">
        <v>8219</v>
      </c>
      <c r="B1658" s="4">
        <v>50</v>
      </c>
      <c r="D1658" s="4" t="s">
        <v>8221</v>
      </c>
      <c r="E1658" s="4">
        <v>7</v>
      </c>
    </row>
    <row r="1659" spans="1:5" x14ac:dyDescent="0.25">
      <c r="A1659" s="4" t="s">
        <v>8219</v>
      </c>
      <c r="B1659" s="4">
        <v>115</v>
      </c>
      <c r="D1659" s="4" t="s">
        <v>8221</v>
      </c>
      <c r="E1659" s="4">
        <v>0</v>
      </c>
    </row>
    <row r="1660" spans="1:5" x14ac:dyDescent="0.25">
      <c r="A1660" s="4" t="s">
        <v>8219</v>
      </c>
      <c r="B1660" s="4">
        <v>186</v>
      </c>
      <c r="D1660" s="4" t="s">
        <v>8221</v>
      </c>
      <c r="E1660" s="4">
        <v>84</v>
      </c>
    </row>
    <row r="1661" spans="1:5" x14ac:dyDescent="0.25">
      <c r="A1661" s="4" t="s">
        <v>8219</v>
      </c>
      <c r="B1661" s="4">
        <v>18</v>
      </c>
      <c r="D1661" s="4" t="s">
        <v>8221</v>
      </c>
      <c r="E1661" s="4">
        <v>11</v>
      </c>
    </row>
    <row r="1662" spans="1:5" x14ac:dyDescent="0.25">
      <c r="A1662" s="4" t="s">
        <v>8219</v>
      </c>
      <c r="B1662" s="4">
        <v>176</v>
      </c>
      <c r="D1662" s="4" t="s">
        <v>8221</v>
      </c>
      <c r="E1662" s="4">
        <v>1</v>
      </c>
    </row>
    <row r="1663" spans="1:5" x14ac:dyDescent="0.25">
      <c r="A1663" s="4" t="s">
        <v>8219</v>
      </c>
      <c r="B1663" s="4">
        <v>41</v>
      </c>
      <c r="D1663" s="4" t="s">
        <v>8221</v>
      </c>
      <c r="E1663" s="4">
        <v>4</v>
      </c>
    </row>
    <row r="1664" spans="1:5" x14ac:dyDescent="0.25">
      <c r="A1664" s="4" t="s">
        <v>8219</v>
      </c>
      <c r="B1664" s="4">
        <v>75</v>
      </c>
      <c r="D1664" s="4" t="s">
        <v>8221</v>
      </c>
      <c r="E1664" s="4">
        <v>10</v>
      </c>
    </row>
    <row r="1665" spans="1:5" x14ac:dyDescent="0.25">
      <c r="A1665" s="4" t="s">
        <v>8219</v>
      </c>
      <c r="B1665" s="4">
        <v>97</v>
      </c>
      <c r="D1665" s="4" t="s">
        <v>8221</v>
      </c>
      <c r="E1665" s="4">
        <v>16</v>
      </c>
    </row>
    <row r="1666" spans="1:5" x14ac:dyDescent="0.25">
      <c r="A1666" s="4" t="s">
        <v>8219</v>
      </c>
      <c r="B1666" s="4">
        <v>73</v>
      </c>
      <c r="D1666" s="4" t="s">
        <v>8221</v>
      </c>
      <c r="E1666" s="4">
        <v>2</v>
      </c>
    </row>
    <row r="1667" spans="1:5" x14ac:dyDescent="0.25">
      <c r="A1667" s="4" t="s">
        <v>8219</v>
      </c>
      <c r="B1667" s="4">
        <v>49</v>
      </c>
      <c r="D1667" s="4" t="s">
        <v>8221</v>
      </c>
      <c r="E1667" s="4">
        <v>5</v>
      </c>
    </row>
    <row r="1668" spans="1:5" x14ac:dyDescent="0.25">
      <c r="A1668" s="4" t="s">
        <v>8219</v>
      </c>
      <c r="B1668" s="4">
        <v>134</v>
      </c>
      <c r="D1668" s="4" t="s">
        <v>8221</v>
      </c>
      <c r="E1668" s="4">
        <v>1</v>
      </c>
    </row>
    <row r="1669" spans="1:5" x14ac:dyDescent="0.25">
      <c r="A1669" s="4" t="s">
        <v>8219</v>
      </c>
      <c r="B1669" s="4">
        <v>68</v>
      </c>
      <c r="D1669" s="4" t="s">
        <v>8221</v>
      </c>
      <c r="E1669" s="4">
        <v>31</v>
      </c>
    </row>
    <row r="1670" spans="1:5" x14ac:dyDescent="0.25">
      <c r="A1670" s="4" t="s">
        <v>8219</v>
      </c>
      <c r="B1670" s="4">
        <v>49</v>
      </c>
      <c r="D1670" s="4" t="s">
        <v>8221</v>
      </c>
      <c r="E1670" s="4">
        <v>0</v>
      </c>
    </row>
    <row r="1671" spans="1:5" x14ac:dyDescent="0.25">
      <c r="A1671" s="4" t="s">
        <v>8219</v>
      </c>
      <c r="B1671" s="4">
        <v>63</v>
      </c>
      <c r="D1671" s="4" t="s">
        <v>8221</v>
      </c>
      <c r="E1671" s="4">
        <v>2</v>
      </c>
    </row>
    <row r="1672" spans="1:5" x14ac:dyDescent="0.25">
      <c r="A1672" s="4" t="s">
        <v>8219</v>
      </c>
      <c r="B1672" s="4">
        <v>163</v>
      </c>
      <c r="D1672" s="4" t="s">
        <v>8221</v>
      </c>
      <c r="E1672" s="4">
        <v>7</v>
      </c>
    </row>
    <row r="1673" spans="1:5" x14ac:dyDescent="0.25">
      <c r="A1673" s="4" t="s">
        <v>8219</v>
      </c>
      <c r="B1673" s="4">
        <v>288</v>
      </c>
      <c r="D1673" s="4" t="s">
        <v>8221</v>
      </c>
      <c r="E1673" s="4">
        <v>16</v>
      </c>
    </row>
    <row r="1674" spans="1:5" x14ac:dyDescent="0.25">
      <c r="A1674" s="4" t="s">
        <v>8219</v>
      </c>
      <c r="B1674" s="4">
        <v>42</v>
      </c>
      <c r="D1674" s="4" t="s">
        <v>8221</v>
      </c>
      <c r="E1674" s="4">
        <v>4</v>
      </c>
    </row>
    <row r="1675" spans="1:5" x14ac:dyDescent="0.25">
      <c r="A1675" s="4" t="s">
        <v>8219</v>
      </c>
      <c r="B1675" s="4">
        <v>70</v>
      </c>
      <c r="D1675" s="4" t="s">
        <v>8221</v>
      </c>
      <c r="E1675" s="4">
        <v>4</v>
      </c>
    </row>
    <row r="1676" spans="1:5" x14ac:dyDescent="0.25">
      <c r="A1676" s="4" t="s">
        <v>8219</v>
      </c>
      <c r="B1676" s="4">
        <v>30</v>
      </c>
      <c r="D1676" s="4" t="s">
        <v>8221</v>
      </c>
      <c r="E1676" s="4">
        <v>4</v>
      </c>
    </row>
    <row r="1677" spans="1:5" x14ac:dyDescent="0.25">
      <c r="A1677" s="4" t="s">
        <v>8219</v>
      </c>
      <c r="B1677" s="4">
        <v>51</v>
      </c>
      <c r="D1677" s="4" t="s">
        <v>8221</v>
      </c>
      <c r="E1677" s="4">
        <v>3</v>
      </c>
    </row>
    <row r="1678" spans="1:5" x14ac:dyDescent="0.25">
      <c r="A1678" s="4" t="s">
        <v>8219</v>
      </c>
      <c r="B1678" s="4">
        <v>145</v>
      </c>
      <c r="D1678" s="4" t="s">
        <v>8221</v>
      </c>
      <c r="E1678" s="4">
        <v>36</v>
      </c>
    </row>
    <row r="1679" spans="1:5" x14ac:dyDescent="0.25">
      <c r="A1679" s="4" t="s">
        <v>8219</v>
      </c>
      <c r="B1679" s="4">
        <v>21</v>
      </c>
      <c r="D1679" s="4" t="s">
        <v>8221</v>
      </c>
      <c r="E1679" s="4">
        <v>1</v>
      </c>
    </row>
    <row r="1680" spans="1:5" x14ac:dyDescent="0.25">
      <c r="A1680" s="4" t="s">
        <v>8219</v>
      </c>
      <c r="B1680" s="4">
        <v>286</v>
      </c>
      <c r="D1680" s="4" t="s">
        <v>8221</v>
      </c>
      <c r="E1680" s="4">
        <v>7</v>
      </c>
    </row>
    <row r="1681" spans="1:5" x14ac:dyDescent="0.25">
      <c r="A1681" s="4" t="s">
        <v>8219</v>
      </c>
      <c r="B1681" s="4">
        <v>12</v>
      </c>
      <c r="D1681" s="4" t="s">
        <v>8221</v>
      </c>
      <c r="E1681" s="4">
        <v>27</v>
      </c>
    </row>
    <row r="1682" spans="1:5" x14ac:dyDescent="0.25">
      <c r="A1682" s="4" t="s">
        <v>8219</v>
      </c>
      <c r="B1682" s="4">
        <v>100</v>
      </c>
      <c r="D1682" s="4" t="s">
        <v>8221</v>
      </c>
      <c r="E1682" s="4">
        <v>1</v>
      </c>
    </row>
    <row r="1683" spans="1:5" x14ac:dyDescent="0.25">
      <c r="A1683" s="4" t="s">
        <v>8219</v>
      </c>
      <c r="B1683" s="4">
        <v>100</v>
      </c>
      <c r="D1683" s="4" t="s">
        <v>8221</v>
      </c>
      <c r="E1683" s="4">
        <v>0</v>
      </c>
    </row>
    <row r="1684" spans="1:5" x14ac:dyDescent="0.25">
      <c r="A1684" s="4" t="s">
        <v>8219</v>
      </c>
      <c r="B1684" s="4">
        <v>34</v>
      </c>
      <c r="D1684" s="4" t="s">
        <v>8221</v>
      </c>
      <c r="E1684" s="4">
        <v>1</v>
      </c>
    </row>
    <row r="1685" spans="1:5" x14ac:dyDescent="0.25">
      <c r="A1685" s="4" t="s">
        <v>8219</v>
      </c>
      <c r="B1685" s="4">
        <v>63</v>
      </c>
      <c r="D1685" s="4" t="s">
        <v>8221</v>
      </c>
      <c r="E1685" s="4">
        <v>3</v>
      </c>
    </row>
    <row r="1686" spans="1:5" x14ac:dyDescent="0.25">
      <c r="A1686" s="4" t="s">
        <v>8219</v>
      </c>
      <c r="B1686" s="4">
        <v>30</v>
      </c>
      <c r="D1686" s="4" t="s">
        <v>8221</v>
      </c>
      <c r="E1686" s="4">
        <v>3</v>
      </c>
    </row>
    <row r="1687" spans="1:5" x14ac:dyDescent="0.25">
      <c r="A1687" s="4" t="s">
        <v>8219</v>
      </c>
      <c r="B1687" s="4">
        <v>47</v>
      </c>
      <c r="D1687" s="4" t="s">
        <v>8221</v>
      </c>
      <c r="E1687" s="4">
        <v>3</v>
      </c>
    </row>
    <row r="1688" spans="1:5" x14ac:dyDescent="0.25">
      <c r="A1688" s="4" t="s">
        <v>8219</v>
      </c>
      <c r="B1688" s="4">
        <v>237</v>
      </c>
      <c r="D1688" s="4" t="s">
        <v>8221</v>
      </c>
      <c r="E1688" s="4">
        <v>0</v>
      </c>
    </row>
    <row r="1689" spans="1:5" x14ac:dyDescent="0.25">
      <c r="A1689" s="4" t="s">
        <v>8219</v>
      </c>
      <c r="B1689" s="4">
        <v>47</v>
      </c>
      <c r="D1689" s="4" t="s">
        <v>8221</v>
      </c>
      <c r="E1689" s="4">
        <v>6</v>
      </c>
    </row>
    <row r="1690" spans="1:5" x14ac:dyDescent="0.25">
      <c r="A1690" s="4" t="s">
        <v>8219</v>
      </c>
      <c r="B1690" s="4">
        <v>15</v>
      </c>
      <c r="D1690" s="4" t="s">
        <v>8221</v>
      </c>
      <c r="E1690" s="4">
        <v>17</v>
      </c>
    </row>
    <row r="1691" spans="1:5" x14ac:dyDescent="0.25">
      <c r="A1691" s="4" t="s">
        <v>8219</v>
      </c>
      <c r="B1691" s="4">
        <v>81</v>
      </c>
      <c r="D1691" s="4" t="s">
        <v>8221</v>
      </c>
      <c r="E1691" s="4">
        <v>40</v>
      </c>
    </row>
    <row r="1692" spans="1:5" x14ac:dyDescent="0.25">
      <c r="A1692" s="4" t="s">
        <v>8219</v>
      </c>
      <c r="B1692" s="4">
        <v>122</v>
      </c>
      <c r="D1692" s="4" t="s">
        <v>8221</v>
      </c>
      <c r="E1692" s="4">
        <v>3</v>
      </c>
    </row>
    <row r="1693" spans="1:5" x14ac:dyDescent="0.25">
      <c r="A1693" s="4" t="s">
        <v>8219</v>
      </c>
      <c r="B1693" s="4">
        <v>34</v>
      </c>
      <c r="D1693" s="4" t="s">
        <v>8221</v>
      </c>
      <c r="E1693" s="4">
        <v>1</v>
      </c>
    </row>
    <row r="1694" spans="1:5" x14ac:dyDescent="0.25">
      <c r="A1694" s="4" t="s">
        <v>8219</v>
      </c>
      <c r="B1694" s="4">
        <v>207</v>
      </c>
      <c r="D1694" s="4" t="s">
        <v>8221</v>
      </c>
      <c r="E1694" s="4">
        <v>2</v>
      </c>
    </row>
    <row r="1695" spans="1:5" x14ac:dyDescent="0.25">
      <c r="A1695" s="4" t="s">
        <v>8219</v>
      </c>
      <c r="B1695" s="4">
        <v>25</v>
      </c>
      <c r="D1695" s="4" t="s">
        <v>8221</v>
      </c>
      <c r="E1695" s="4">
        <v>7</v>
      </c>
    </row>
    <row r="1696" spans="1:5" x14ac:dyDescent="0.25">
      <c r="A1696" s="4" t="s">
        <v>8219</v>
      </c>
      <c r="B1696" s="4">
        <v>72</v>
      </c>
      <c r="D1696" s="4" t="s">
        <v>8221</v>
      </c>
      <c r="E1696" s="4">
        <v>14</v>
      </c>
    </row>
    <row r="1697" spans="1:5" x14ac:dyDescent="0.25">
      <c r="A1697" s="4" t="s">
        <v>8219</v>
      </c>
      <c r="B1697" s="4">
        <v>14</v>
      </c>
      <c r="D1697" s="4" t="s">
        <v>8221</v>
      </c>
      <c r="E1697" s="4">
        <v>0</v>
      </c>
    </row>
    <row r="1698" spans="1:5" x14ac:dyDescent="0.25">
      <c r="A1698" s="4" t="s">
        <v>8219</v>
      </c>
      <c r="B1698" s="4">
        <v>15</v>
      </c>
      <c r="D1698" s="4" t="s">
        <v>8221</v>
      </c>
      <c r="E1698" s="4">
        <v>0</v>
      </c>
    </row>
    <row r="1699" spans="1:5" x14ac:dyDescent="0.25">
      <c r="A1699" s="4" t="s">
        <v>8219</v>
      </c>
      <c r="B1699" s="4">
        <v>91</v>
      </c>
      <c r="D1699" s="4" t="s">
        <v>8221</v>
      </c>
      <c r="E1699" s="4">
        <v>1</v>
      </c>
    </row>
    <row r="1700" spans="1:5" x14ac:dyDescent="0.25">
      <c r="A1700" s="4" t="s">
        <v>8219</v>
      </c>
      <c r="B1700" s="4">
        <v>24</v>
      </c>
      <c r="D1700" s="4" t="s">
        <v>8221</v>
      </c>
      <c r="E1700" s="4">
        <v>12</v>
      </c>
    </row>
    <row r="1701" spans="1:5" x14ac:dyDescent="0.25">
      <c r="A1701" s="4" t="s">
        <v>8219</v>
      </c>
      <c r="B1701" s="4">
        <v>27</v>
      </c>
      <c r="D1701" s="4" t="s">
        <v>8221</v>
      </c>
      <c r="E1701" s="4">
        <v>12</v>
      </c>
    </row>
    <row r="1702" spans="1:5" x14ac:dyDescent="0.25">
      <c r="A1702" s="4" t="s">
        <v>8219</v>
      </c>
      <c r="B1702" s="4">
        <v>47</v>
      </c>
      <c r="D1702" s="4" t="s">
        <v>8221</v>
      </c>
      <c r="E1702" s="4">
        <v>23</v>
      </c>
    </row>
    <row r="1703" spans="1:5" x14ac:dyDescent="0.25">
      <c r="A1703" s="4" t="s">
        <v>8219</v>
      </c>
      <c r="B1703" s="4">
        <v>44</v>
      </c>
      <c r="D1703" s="4" t="s">
        <v>8221</v>
      </c>
      <c r="E1703" s="4">
        <v>0</v>
      </c>
    </row>
    <row r="1704" spans="1:5" x14ac:dyDescent="0.25">
      <c r="A1704" s="4" t="s">
        <v>8219</v>
      </c>
      <c r="B1704" s="4">
        <v>72</v>
      </c>
      <c r="D1704" s="4" t="s">
        <v>8221</v>
      </c>
      <c r="E1704" s="4">
        <v>10</v>
      </c>
    </row>
    <row r="1705" spans="1:5" x14ac:dyDescent="0.25">
      <c r="A1705" s="4" t="s">
        <v>8219</v>
      </c>
      <c r="B1705" s="4">
        <v>63</v>
      </c>
      <c r="D1705" s="4" t="s">
        <v>8221</v>
      </c>
      <c r="E1705" s="4">
        <v>5</v>
      </c>
    </row>
    <row r="1706" spans="1:5" x14ac:dyDescent="0.25">
      <c r="A1706" s="4" t="s">
        <v>8219</v>
      </c>
      <c r="B1706" s="4">
        <v>88</v>
      </c>
      <c r="D1706" s="4" t="s">
        <v>8221</v>
      </c>
      <c r="E1706" s="4">
        <v>1</v>
      </c>
    </row>
    <row r="1707" spans="1:5" x14ac:dyDescent="0.25">
      <c r="A1707" s="4" t="s">
        <v>8219</v>
      </c>
      <c r="B1707" s="4">
        <v>70</v>
      </c>
      <c r="D1707" s="4" t="s">
        <v>8221</v>
      </c>
      <c r="E1707" s="4">
        <v>2</v>
      </c>
    </row>
    <row r="1708" spans="1:5" x14ac:dyDescent="0.25">
      <c r="A1708" s="4" t="s">
        <v>8219</v>
      </c>
      <c r="B1708" s="4">
        <v>50</v>
      </c>
      <c r="D1708" s="4" t="s">
        <v>8221</v>
      </c>
      <c r="E1708" s="4">
        <v>2</v>
      </c>
    </row>
    <row r="1709" spans="1:5" x14ac:dyDescent="0.25">
      <c r="A1709" s="4" t="s">
        <v>8219</v>
      </c>
      <c r="B1709" s="4">
        <v>35</v>
      </c>
      <c r="D1709" s="4" t="s">
        <v>8221</v>
      </c>
      <c r="E1709" s="4">
        <v>0</v>
      </c>
    </row>
    <row r="1710" spans="1:5" x14ac:dyDescent="0.25">
      <c r="A1710" s="4" t="s">
        <v>8219</v>
      </c>
      <c r="B1710" s="4">
        <v>175</v>
      </c>
      <c r="D1710" s="4" t="s">
        <v>8221</v>
      </c>
      <c r="E1710" s="4">
        <v>13</v>
      </c>
    </row>
    <row r="1711" spans="1:5" x14ac:dyDescent="0.25">
      <c r="A1711" s="4" t="s">
        <v>8219</v>
      </c>
      <c r="B1711" s="4">
        <v>20</v>
      </c>
      <c r="D1711" s="4" t="s">
        <v>8221</v>
      </c>
      <c r="E1711" s="4">
        <v>0</v>
      </c>
    </row>
    <row r="1712" spans="1:5" x14ac:dyDescent="0.25">
      <c r="A1712" s="4" t="s">
        <v>8219</v>
      </c>
      <c r="B1712" s="4">
        <v>54</v>
      </c>
      <c r="D1712" s="4" t="s">
        <v>8221</v>
      </c>
      <c r="E1712" s="4">
        <v>1</v>
      </c>
    </row>
    <row r="1713" spans="1:5" x14ac:dyDescent="0.25">
      <c r="A1713" s="4" t="s">
        <v>8219</v>
      </c>
      <c r="B1713" s="4">
        <v>20</v>
      </c>
      <c r="D1713" s="4" t="s">
        <v>8221</v>
      </c>
      <c r="E1713" s="4">
        <v>5</v>
      </c>
    </row>
    <row r="1714" spans="1:5" x14ac:dyDescent="0.25">
      <c r="A1714" s="4" t="s">
        <v>8219</v>
      </c>
      <c r="B1714" s="4">
        <v>57</v>
      </c>
      <c r="D1714" s="4" t="s">
        <v>8221</v>
      </c>
      <c r="E1714" s="4">
        <v>2</v>
      </c>
    </row>
    <row r="1715" spans="1:5" x14ac:dyDescent="0.25">
      <c r="A1715" s="4" t="s">
        <v>8219</v>
      </c>
      <c r="B1715" s="4">
        <v>31</v>
      </c>
      <c r="D1715" s="4" t="s">
        <v>8221</v>
      </c>
      <c r="E1715" s="4">
        <v>0</v>
      </c>
    </row>
    <row r="1716" spans="1:5" x14ac:dyDescent="0.25">
      <c r="A1716" s="4" t="s">
        <v>8219</v>
      </c>
      <c r="B1716" s="4">
        <v>31</v>
      </c>
      <c r="D1716" s="4" t="s">
        <v>8221</v>
      </c>
      <c r="E1716" s="4">
        <v>32</v>
      </c>
    </row>
    <row r="1717" spans="1:5" x14ac:dyDescent="0.25">
      <c r="A1717" s="4" t="s">
        <v>8219</v>
      </c>
      <c r="B1717" s="4">
        <v>45</v>
      </c>
      <c r="D1717" s="4" t="s">
        <v>8221</v>
      </c>
      <c r="E1717" s="4">
        <v>1</v>
      </c>
    </row>
    <row r="1718" spans="1:5" x14ac:dyDescent="0.25">
      <c r="A1718" s="4" t="s">
        <v>8219</v>
      </c>
      <c r="B1718" s="4">
        <v>41</v>
      </c>
      <c r="D1718" s="4" t="s">
        <v>8221</v>
      </c>
      <c r="E1718" s="4">
        <v>1</v>
      </c>
    </row>
    <row r="1719" spans="1:5" x14ac:dyDescent="0.25">
      <c r="A1719" s="4" t="s">
        <v>8219</v>
      </c>
      <c r="B1719" s="4">
        <v>29</v>
      </c>
      <c r="D1719" s="4" t="s">
        <v>8221</v>
      </c>
      <c r="E1719" s="4">
        <v>1</v>
      </c>
    </row>
    <row r="1720" spans="1:5" x14ac:dyDescent="0.25">
      <c r="A1720" s="4" t="s">
        <v>8219</v>
      </c>
      <c r="B1720" s="4">
        <v>58</v>
      </c>
      <c r="D1720" s="4" t="s">
        <v>8221</v>
      </c>
      <c r="E1720" s="4">
        <v>0</v>
      </c>
    </row>
    <row r="1721" spans="1:5" x14ac:dyDescent="0.25">
      <c r="A1721" s="4" t="s">
        <v>8219</v>
      </c>
      <c r="B1721" s="4">
        <v>89</v>
      </c>
      <c r="D1721" s="4" t="s">
        <v>8221</v>
      </c>
      <c r="E1721" s="4">
        <v>0</v>
      </c>
    </row>
    <row r="1722" spans="1:5" x14ac:dyDescent="0.25">
      <c r="A1722" s="4" t="s">
        <v>8219</v>
      </c>
      <c r="B1722" s="4">
        <v>125</v>
      </c>
      <c r="D1722" s="4" t="s">
        <v>8221</v>
      </c>
      <c r="E1722" s="4">
        <v>8</v>
      </c>
    </row>
    <row r="1723" spans="1:5" x14ac:dyDescent="0.25">
      <c r="A1723" s="4" t="s">
        <v>8219</v>
      </c>
      <c r="B1723" s="4">
        <v>18</v>
      </c>
      <c r="D1723" s="4" t="s">
        <v>8221</v>
      </c>
      <c r="E1723" s="4">
        <v>0</v>
      </c>
    </row>
    <row r="1724" spans="1:5" x14ac:dyDescent="0.25">
      <c r="A1724" s="4" t="s">
        <v>8219</v>
      </c>
      <c r="B1724" s="4">
        <v>32</v>
      </c>
      <c r="D1724" s="4" t="s">
        <v>8221</v>
      </c>
      <c r="E1724" s="4">
        <v>1</v>
      </c>
    </row>
    <row r="1725" spans="1:5" x14ac:dyDescent="0.25">
      <c r="A1725" s="4" t="s">
        <v>8219</v>
      </c>
      <c r="B1725" s="4">
        <v>16</v>
      </c>
      <c r="D1725" s="4" t="s">
        <v>8221</v>
      </c>
      <c r="E1725" s="4">
        <v>16</v>
      </c>
    </row>
    <row r="1726" spans="1:5" x14ac:dyDescent="0.25">
      <c r="A1726" s="4" t="s">
        <v>8219</v>
      </c>
      <c r="B1726" s="4">
        <v>38</v>
      </c>
      <c r="D1726" s="4" t="s">
        <v>8221</v>
      </c>
      <c r="E1726" s="4">
        <v>12</v>
      </c>
    </row>
    <row r="1727" spans="1:5" x14ac:dyDescent="0.25">
      <c r="A1727" s="4" t="s">
        <v>8219</v>
      </c>
      <c r="B1727" s="4">
        <v>15</v>
      </c>
      <c r="D1727" s="4" t="s">
        <v>8221</v>
      </c>
      <c r="E1727" s="4">
        <v>4</v>
      </c>
    </row>
    <row r="1728" spans="1:5" x14ac:dyDescent="0.25">
      <c r="A1728" s="4" t="s">
        <v>8219</v>
      </c>
      <c r="B1728" s="4">
        <v>23</v>
      </c>
      <c r="D1728" s="4" t="s">
        <v>8221</v>
      </c>
      <c r="E1728" s="4">
        <v>2</v>
      </c>
    </row>
    <row r="1729" spans="1:5" x14ac:dyDescent="0.25">
      <c r="A1729" s="4" t="s">
        <v>8219</v>
      </c>
      <c r="B1729" s="4">
        <v>49</v>
      </c>
      <c r="D1729" s="4" t="s">
        <v>8221</v>
      </c>
      <c r="E1729" s="4">
        <v>3</v>
      </c>
    </row>
    <row r="1730" spans="1:5" x14ac:dyDescent="0.25">
      <c r="A1730" s="4" t="s">
        <v>8219</v>
      </c>
      <c r="B1730" s="4">
        <v>10</v>
      </c>
      <c r="D1730" s="4" t="s">
        <v>8221</v>
      </c>
      <c r="E1730" s="4">
        <v>0</v>
      </c>
    </row>
    <row r="1731" spans="1:5" x14ac:dyDescent="0.25">
      <c r="A1731" s="4" t="s">
        <v>8219</v>
      </c>
      <c r="B1731" s="4">
        <v>15</v>
      </c>
      <c r="D1731" s="4" t="s">
        <v>8221</v>
      </c>
      <c r="E1731" s="4">
        <v>3</v>
      </c>
    </row>
    <row r="1732" spans="1:5" x14ac:dyDescent="0.25">
      <c r="A1732" s="4" t="s">
        <v>8219</v>
      </c>
      <c r="B1732" s="4">
        <v>57</v>
      </c>
      <c r="D1732" s="4" t="s">
        <v>8221</v>
      </c>
      <c r="E1732" s="4">
        <v>4</v>
      </c>
    </row>
    <row r="1733" spans="1:5" x14ac:dyDescent="0.25">
      <c r="A1733" s="4" t="s">
        <v>8219</v>
      </c>
      <c r="B1733" s="4">
        <v>33</v>
      </c>
      <c r="D1733" s="4" t="s">
        <v>8221</v>
      </c>
      <c r="E1733" s="4">
        <v>2</v>
      </c>
    </row>
    <row r="1734" spans="1:5" x14ac:dyDescent="0.25">
      <c r="A1734" s="4" t="s">
        <v>8219</v>
      </c>
      <c r="B1734" s="4">
        <v>9</v>
      </c>
      <c r="D1734" s="4" t="s">
        <v>8221</v>
      </c>
      <c r="E1734" s="4">
        <v>10</v>
      </c>
    </row>
    <row r="1735" spans="1:5" x14ac:dyDescent="0.25">
      <c r="A1735" s="4" t="s">
        <v>8219</v>
      </c>
      <c r="B1735" s="4">
        <v>26</v>
      </c>
      <c r="D1735" s="4" t="s">
        <v>8221</v>
      </c>
      <c r="E1735" s="4">
        <v>11</v>
      </c>
    </row>
    <row r="1736" spans="1:5" x14ac:dyDescent="0.25">
      <c r="A1736" s="4" t="s">
        <v>8219</v>
      </c>
      <c r="B1736" s="4">
        <v>69</v>
      </c>
      <c r="D1736" s="4" t="s">
        <v>8221</v>
      </c>
      <c r="E1736" s="4">
        <v>6</v>
      </c>
    </row>
    <row r="1737" spans="1:5" x14ac:dyDescent="0.25">
      <c r="A1737" s="4" t="s">
        <v>8219</v>
      </c>
      <c r="B1737" s="4">
        <v>65</v>
      </c>
      <c r="D1737" s="4" t="s">
        <v>8221</v>
      </c>
      <c r="E1737" s="4">
        <v>2</v>
      </c>
    </row>
    <row r="1738" spans="1:5" x14ac:dyDescent="0.25">
      <c r="A1738" s="4" t="s">
        <v>8219</v>
      </c>
      <c r="B1738" s="4">
        <v>83</v>
      </c>
      <c r="D1738" s="4" t="s">
        <v>8221</v>
      </c>
      <c r="E1738" s="4">
        <v>6</v>
      </c>
    </row>
    <row r="1739" spans="1:5" x14ac:dyDescent="0.25">
      <c r="A1739" s="4" t="s">
        <v>8219</v>
      </c>
      <c r="B1739" s="4">
        <v>111</v>
      </c>
      <c r="D1739" s="4" t="s">
        <v>8221</v>
      </c>
      <c r="E1739" s="4">
        <v>8</v>
      </c>
    </row>
    <row r="1740" spans="1:5" x14ac:dyDescent="0.25">
      <c r="A1740" s="4" t="s">
        <v>8219</v>
      </c>
      <c r="B1740" s="4">
        <v>46</v>
      </c>
      <c r="D1740" s="4" t="s">
        <v>8221</v>
      </c>
      <c r="E1740" s="4">
        <v>37</v>
      </c>
    </row>
    <row r="1741" spans="1:5" x14ac:dyDescent="0.25">
      <c r="A1741" s="4" t="s">
        <v>8219</v>
      </c>
      <c r="B1741" s="4">
        <v>63</v>
      </c>
      <c r="D1741" s="4" t="s">
        <v>8221</v>
      </c>
      <c r="E1741" s="4">
        <v>11</v>
      </c>
    </row>
    <row r="1742" spans="1:5" x14ac:dyDescent="0.25">
      <c r="A1742" s="4" t="s">
        <v>8219</v>
      </c>
      <c r="B1742" s="4">
        <v>9</v>
      </c>
      <c r="D1742" s="4" t="s">
        <v>8221</v>
      </c>
      <c r="E1742" s="4">
        <v>0</v>
      </c>
    </row>
    <row r="1743" spans="1:5" x14ac:dyDescent="0.25">
      <c r="A1743" s="4" t="s">
        <v>8219</v>
      </c>
      <c r="B1743" s="4">
        <v>34</v>
      </c>
      <c r="D1743" s="4" t="s">
        <v>8221</v>
      </c>
      <c r="E1743" s="4">
        <v>10</v>
      </c>
    </row>
    <row r="1744" spans="1:5" x14ac:dyDescent="0.25">
      <c r="A1744" s="4" t="s">
        <v>8219</v>
      </c>
      <c r="B1744" s="4">
        <v>112</v>
      </c>
      <c r="D1744" s="4" t="s">
        <v>8221</v>
      </c>
      <c r="E1744" s="4">
        <v>6</v>
      </c>
    </row>
    <row r="1745" spans="1:5" x14ac:dyDescent="0.25">
      <c r="A1745" s="4" t="s">
        <v>8219</v>
      </c>
      <c r="B1745" s="4">
        <v>47</v>
      </c>
      <c r="D1745" s="4" t="s">
        <v>8221</v>
      </c>
      <c r="E1745" s="4">
        <v>8</v>
      </c>
    </row>
    <row r="1746" spans="1:5" x14ac:dyDescent="0.25">
      <c r="A1746" s="4" t="s">
        <v>8219</v>
      </c>
      <c r="B1746" s="4">
        <v>38</v>
      </c>
      <c r="D1746" s="4" t="s">
        <v>8221</v>
      </c>
      <c r="E1746" s="4">
        <v>6</v>
      </c>
    </row>
    <row r="1747" spans="1:5" x14ac:dyDescent="0.25">
      <c r="A1747" s="4" t="s">
        <v>8219</v>
      </c>
      <c r="B1747" s="4">
        <v>28</v>
      </c>
      <c r="D1747" s="4" t="s">
        <v>8221</v>
      </c>
      <c r="E1747" s="4">
        <v>7</v>
      </c>
    </row>
    <row r="1748" spans="1:5" x14ac:dyDescent="0.25">
      <c r="A1748" s="4" t="s">
        <v>8219</v>
      </c>
      <c r="B1748" s="4">
        <v>78</v>
      </c>
      <c r="D1748" s="4" t="s">
        <v>8221</v>
      </c>
      <c r="E1748" s="4">
        <v>7</v>
      </c>
    </row>
    <row r="1749" spans="1:5" x14ac:dyDescent="0.25">
      <c r="A1749" s="4" t="s">
        <v>8219</v>
      </c>
      <c r="B1749" s="4">
        <v>23</v>
      </c>
      <c r="D1749" s="4" t="s">
        <v>8221</v>
      </c>
      <c r="E1749" s="4">
        <v>5</v>
      </c>
    </row>
    <row r="1750" spans="1:5" x14ac:dyDescent="0.25">
      <c r="A1750" s="4" t="s">
        <v>8219</v>
      </c>
      <c r="B1750" s="4">
        <v>40</v>
      </c>
      <c r="D1750" s="4" t="s">
        <v>8221</v>
      </c>
      <c r="E1750" s="4">
        <v>46</v>
      </c>
    </row>
    <row r="1751" spans="1:5" x14ac:dyDescent="0.25">
      <c r="A1751" s="4" t="s">
        <v>8219</v>
      </c>
      <c r="B1751" s="4">
        <v>13</v>
      </c>
      <c r="D1751" s="4" t="s">
        <v>8221</v>
      </c>
      <c r="E1751" s="4">
        <v>10</v>
      </c>
    </row>
    <row r="1752" spans="1:5" x14ac:dyDescent="0.25">
      <c r="A1752" s="4" t="s">
        <v>8219</v>
      </c>
      <c r="B1752" s="4">
        <v>18</v>
      </c>
      <c r="D1752" s="4" t="s">
        <v>8221</v>
      </c>
      <c r="E1752" s="4">
        <v>19</v>
      </c>
    </row>
    <row r="1753" spans="1:5" x14ac:dyDescent="0.25">
      <c r="A1753" s="4" t="s">
        <v>8219</v>
      </c>
      <c r="B1753" s="4">
        <v>22</v>
      </c>
      <c r="D1753" s="4" t="s">
        <v>8221</v>
      </c>
      <c r="E1753" s="4">
        <v>13</v>
      </c>
    </row>
    <row r="1754" spans="1:5" x14ac:dyDescent="0.25">
      <c r="A1754" s="4" t="s">
        <v>8219</v>
      </c>
      <c r="B1754" s="4">
        <v>79</v>
      </c>
      <c r="D1754" s="4" t="s">
        <v>8221</v>
      </c>
      <c r="E1754" s="4">
        <v>13</v>
      </c>
    </row>
    <row r="1755" spans="1:5" x14ac:dyDescent="0.25">
      <c r="A1755" s="4" t="s">
        <v>8219</v>
      </c>
      <c r="B1755" s="4">
        <v>14</v>
      </c>
      <c r="D1755" s="4" t="s">
        <v>8221</v>
      </c>
      <c r="E1755" s="4">
        <v>4</v>
      </c>
    </row>
    <row r="1756" spans="1:5" x14ac:dyDescent="0.25">
      <c r="A1756" s="4" t="s">
        <v>8219</v>
      </c>
      <c r="B1756" s="4">
        <v>51</v>
      </c>
      <c r="D1756" s="4" t="s">
        <v>8221</v>
      </c>
      <c r="E1756" s="4">
        <v>0</v>
      </c>
    </row>
    <row r="1757" spans="1:5" x14ac:dyDescent="0.25">
      <c r="A1757" s="4" t="s">
        <v>8219</v>
      </c>
      <c r="B1757" s="4">
        <v>54</v>
      </c>
      <c r="D1757" s="4" t="s">
        <v>8221</v>
      </c>
      <c r="E1757" s="4">
        <v>3</v>
      </c>
    </row>
    <row r="1758" spans="1:5" x14ac:dyDescent="0.25">
      <c r="A1758" s="4" t="s">
        <v>8219</v>
      </c>
      <c r="B1758" s="4">
        <v>70</v>
      </c>
      <c r="D1758" s="4" t="s">
        <v>8221</v>
      </c>
      <c r="E1758" s="4">
        <v>1</v>
      </c>
    </row>
    <row r="1759" spans="1:5" x14ac:dyDescent="0.25">
      <c r="A1759" s="4" t="s">
        <v>8219</v>
      </c>
      <c r="B1759" s="4">
        <v>44</v>
      </c>
      <c r="D1759" s="4" t="s">
        <v>8221</v>
      </c>
      <c r="E1759" s="4">
        <v>9</v>
      </c>
    </row>
    <row r="1760" spans="1:5" x14ac:dyDescent="0.25">
      <c r="A1760" s="4" t="s">
        <v>8219</v>
      </c>
      <c r="B1760" s="4">
        <v>55</v>
      </c>
      <c r="D1760" s="4" t="s">
        <v>8221</v>
      </c>
      <c r="E1760" s="4">
        <v>1</v>
      </c>
    </row>
    <row r="1761" spans="1:5" x14ac:dyDescent="0.25">
      <c r="A1761" s="4" t="s">
        <v>8219</v>
      </c>
      <c r="B1761" s="4">
        <v>15</v>
      </c>
      <c r="D1761" s="4" t="s">
        <v>8221</v>
      </c>
      <c r="E1761" s="4">
        <v>1</v>
      </c>
    </row>
    <row r="1762" spans="1:5" x14ac:dyDescent="0.25">
      <c r="A1762" s="4" t="s">
        <v>8219</v>
      </c>
      <c r="B1762" s="4">
        <v>27</v>
      </c>
      <c r="D1762" s="4" t="s">
        <v>8221</v>
      </c>
      <c r="E1762" s="4">
        <v>4</v>
      </c>
    </row>
    <row r="1763" spans="1:5" x14ac:dyDescent="0.25">
      <c r="A1763" s="4" t="s">
        <v>8219</v>
      </c>
      <c r="B1763" s="4">
        <v>21</v>
      </c>
      <c r="D1763" s="4" t="s">
        <v>8221</v>
      </c>
      <c r="E1763" s="4">
        <v>17</v>
      </c>
    </row>
    <row r="1764" spans="1:5" x14ac:dyDescent="0.25">
      <c r="A1764" s="4" t="s">
        <v>8219</v>
      </c>
      <c r="B1764" s="4">
        <v>162</v>
      </c>
      <c r="D1764" s="4" t="s">
        <v>8221</v>
      </c>
      <c r="E1764" s="4">
        <v>0</v>
      </c>
    </row>
    <row r="1765" spans="1:5" x14ac:dyDescent="0.25">
      <c r="A1765" s="4" t="s">
        <v>8219</v>
      </c>
      <c r="B1765" s="4">
        <v>23</v>
      </c>
      <c r="D1765" s="4" t="s">
        <v>8221</v>
      </c>
      <c r="E1765" s="4">
        <v>12</v>
      </c>
    </row>
    <row r="1766" spans="1:5" x14ac:dyDescent="0.25">
      <c r="A1766" s="4" t="s">
        <v>8219</v>
      </c>
      <c r="B1766" s="4">
        <v>72</v>
      </c>
      <c r="D1766" s="4" t="s">
        <v>8221</v>
      </c>
      <c r="E1766" s="4">
        <v>14</v>
      </c>
    </row>
    <row r="1767" spans="1:5" x14ac:dyDescent="0.25">
      <c r="A1767" s="4" t="s">
        <v>8219</v>
      </c>
      <c r="B1767" s="4">
        <v>68</v>
      </c>
      <c r="D1767" s="4" t="s">
        <v>8221</v>
      </c>
      <c r="E1767" s="4">
        <v>1</v>
      </c>
    </row>
    <row r="1768" spans="1:5" x14ac:dyDescent="0.25">
      <c r="A1768" s="4" t="s">
        <v>8219</v>
      </c>
      <c r="B1768" s="4">
        <v>20</v>
      </c>
      <c r="D1768" s="4" t="s">
        <v>8221</v>
      </c>
      <c r="E1768" s="4">
        <v>14</v>
      </c>
    </row>
    <row r="1769" spans="1:5" x14ac:dyDescent="0.25">
      <c r="A1769" s="4" t="s">
        <v>8219</v>
      </c>
      <c r="B1769" s="4">
        <v>26</v>
      </c>
      <c r="D1769" s="4" t="s">
        <v>8221</v>
      </c>
      <c r="E1769" s="4">
        <v>4</v>
      </c>
    </row>
    <row r="1770" spans="1:5" x14ac:dyDescent="0.25">
      <c r="A1770" s="4" t="s">
        <v>8219</v>
      </c>
      <c r="B1770" s="4">
        <v>72</v>
      </c>
      <c r="D1770" s="4" t="s">
        <v>8221</v>
      </c>
      <c r="E1770" s="4">
        <v>2</v>
      </c>
    </row>
    <row r="1771" spans="1:5" x14ac:dyDescent="0.25">
      <c r="A1771" s="4" t="s">
        <v>8219</v>
      </c>
      <c r="B1771" s="4">
        <v>3</v>
      </c>
      <c r="D1771" s="4" t="s">
        <v>8221</v>
      </c>
      <c r="E1771" s="4">
        <v>1</v>
      </c>
    </row>
    <row r="1772" spans="1:5" x14ac:dyDescent="0.25">
      <c r="A1772" s="4" t="s">
        <v>8219</v>
      </c>
      <c r="B1772" s="4">
        <v>18</v>
      </c>
      <c r="D1772" s="4" t="s">
        <v>8221</v>
      </c>
      <c r="E1772" s="4">
        <v>2</v>
      </c>
    </row>
    <row r="1773" spans="1:5" x14ac:dyDescent="0.25">
      <c r="A1773" s="4" t="s">
        <v>8219</v>
      </c>
      <c r="B1773" s="4">
        <v>30</v>
      </c>
      <c r="D1773" s="4" t="s">
        <v>8221</v>
      </c>
      <c r="E1773" s="4">
        <v>1</v>
      </c>
    </row>
    <row r="1774" spans="1:5" x14ac:dyDescent="0.25">
      <c r="A1774" s="4" t="s">
        <v>8219</v>
      </c>
      <c r="B1774" s="4">
        <v>23</v>
      </c>
      <c r="D1774" s="4" t="s">
        <v>8221</v>
      </c>
      <c r="E1774" s="4">
        <v>1</v>
      </c>
    </row>
    <row r="1775" spans="1:5" x14ac:dyDescent="0.25">
      <c r="A1775" s="4" t="s">
        <v>8219</v>
      </c>
      <c r="B1775" s="4">
        <v>54</v>
      </c>
      <c r="D1775" s="4" t="s">
        <v>8221</v>
      </c>
      <c r="E1775" s="4">
        <v>4</v>
      </c>
    </row>
    <row r="1776" spans="1:5" x14ac:dyDescent="0.25">
      <c r="A1776" s="4" t="s">
        <v>8219</v>
      </c>
      <c r="B1776" s="4">
        <v>26</v>
      </c>
      <c r="D1776" s="4" t="s">
        <v>8221</v>
      </c>
      <c r="E1776" s="4">
        <v>3</v>
      </c>
    </row>
    <row r="1777" spans="1:5" x14ac:dyDescent="0.25">
      <c r="A1777" s="4" t="s">
        <v>8219</v>
      </c>
      <c r="B1777" s="4">
        <v>9</v>
      </c>
      <c r="D1777" s="4" t="s">
        <v>8221</v>
      </c>
      <c r="E1777" s="4">
        <v>38</v>
      </c>
    </row>
    <row r="1778" spans="1:5" x14ac:dyDescent="0.25">
      <c r="A1778" s="4" t="s">
        <v>8219</v>
      </c>
      <c r="B1778" s="4">
        <v>27</v>
      </c>
      <c r="D1778" s="4" t="s">
        <v>8221</v>
      </c>
      <c r="E1778" s="4">
        <v>4</v>
      </c>
    </row>
    <row r="1779" spans="1:5" x14ac:dyDescent="0.25">
      <c r="A1779" s="4" t="s">
        <v>8219</v>
      </c>
      <c r="B1779" s="4">
        <v>30</v>
      </c>
      <c r="D1779" s="4" t="s">
        <v>8221</v>
      </c>
      <c r="E1779" s="4">
        <v>0</v>
      </c>
    </row>
    <row r="1780" spans="1:5" x14ac:dyDescent="0.25">
      <c r="A1780" s="4" t="s">
        <v>8219</v>
      </c>
      <c r="B1780" s="4">
        <v>52</v>
      </c>
      <c r="D1780" s="4" t="s">
        <v>8221</v>
      </c>
      <c r="E1780" s="4">
        <v>2</v>
      </c>
    </row>
    <row r="1781" spans="1:5" x14ac:dyDescent="0.25">
      <c r="A1781" s="4" t="s">
        <v>8219</v>
      </c>
      <c r="B1781" s="4">
        <v>17</v>
      </c>
      <c r="D1781" s="4" t="s">
        <v>8221</v>
      </c>
      <c r="E1781" s="4">
        <v>0</v>
      </c>
    </row>
    <row r="1782" spans="1:5" x14ac:dyDescent="0.25">
      <c r="A1782" s="4" t="s">
        <v>8219</v>
      </c>
      <c r="B1782" s="4">
        <v>19</v>
      </c>
      <c r="D1782" s="4" t="s">
        <v>8221</v>
      </c>
      <c r="E1782" s="4">
        <v>1</v>
      </c>
    </row>
    <row r="1783" spans="1:5" x14ac:dyDescent="0.25">
      <c r="A1783" s="4" t="s">
        <v>8219</v>
      </c>
      <c r="B1783" s="4">
        <v>77</v>
      </c>
      <c r="D1783" s="4" t="s">
        <v>8221</v>
      </c>
      <c r="E1783" s="4">
        <v>7</v>
      </c>
    </row>
    <row r="1784" spans="1:5" x14ac:dyDescent="0.25">
      <c r="A1784" s="4" t="s">
        <v>8219</v>
      </c>
      <c r="B1784" s="4">
        <v>21</v>
      </c>
      <c r="D1784" s="4" t="s">
        <v>8221</v>
      </c>
      <c r="E1784" s="4">
        <v>2</v>
      </c>
    </row>
    <row r="1785" spans="1:5" x14ac:dyDescent="0.25">
      <c r="A1785" s="4" t="s">
        <v>8219</v>
      </c>
      <c r="B1785" s="4">
        <v>38</v>
      </c>
      <c r="D1785" s="4" t="s">
        <v>8221</v>
      </c>
      <c r="E1785" s="4">
        <v>4</v>
      </c>
    </row>
    <row r="1786" spans="1:5" x14ac:dyDescent="0.25">
      <c r="A1786" s="4" t="s">
        <v>8219</v>
      </c>
      <c r="B1786" s="4">
        <v>28</v>
      </c>
      <c r="D1786" s="4" t="s">
        <v>8221</v>
      </c>
      <c r="E1786" s="4">
        <v>4</v>
      </c>
    </row>
    <row r="1787" spans="1:5" x14ac:dyDescent="0.25">
      <c r="A1787" s="4" t="s">
        <v>8219</v>
      </c>
      <c r="B1787" s="4">
        <v>48</v>
      </c>
      <c r="D1787" s="4" t="s">
        <v>8221</v>
      </c>
      <c r="E1787" s="4">
        <v>3</v>
      </c>
    </row>
    <row r="1788" spans="1:5" x14ac:dyDescent="0.25">
      <c r="A1788" s="4" t="s">
        <v>8219</v>
      </c>
      <c r="B1788" s="4">
        <v>46</v>
      </c>
      <c r="D1788" s="4" t="s">
        <v>8221</v>
      </c>
      <c r="E1788" s="4">
        <v>2</v>
      </c>
    </row>
    <row r="1789" spans="1:5" x14ac:dyDescent="0.25">
      <c r="A1789" s="4" t="s">
        <v>8219</v>
      </c>
      <c r="B1789" s="4">
        <v>30</v>
      </c>
      <c r="D1789" s="4" t="s">
        <v>8221</v>
      </c>
      <c r="E1789" s="4">
        <v>197</v>
      </c>
    </row>
    <row r="1790" spans="1:5" x14ac:dyDescent="0.25">
      <c r="A1790" s="4" t="s">
        <v>8219</v>
      </c>
      <c r="B1790" s="4">
        <v>64</v>
      </c>
      <c r="D1790" s="4" t="s">
        <v>8221</v>
      </c>
      <c r="E1790" s="4">
        <v>0</v>
      </c>
    </row>
    <row r="1791" spans="1:5" x14ac:dyDescent="0.25">
      <c r="A1791" s="4" t="s">
        <v>8219</v>
      </c>
      <c r="B1791" s="4">
        <v>15</v>
      </c>
      <c r="D1791" s="4" t="s">
        <v>8221</v>
      </c>
      <c r="E1791" s="4">
        <v>1</v>
      </c>
    </row>
    <row r="1792" spans="1:5" x14ac:dyDescent="0.25">
      <c r="A1792" s="4" t="s">
        <v>8219</v>
      </c>
      <c r="B1792" s="4">
        <v>41</v>
      </c>
      <c r="D1792" s="4" t="s">
        <v>8221</v>
      </c>
      <c r="E1792" s="4">
        <v>4</v>
      </c>
    </row>
    <row r="1793" spans="1:5" x14ac:dyDescent="0.25">
      <c r="A1793" s="4" t="s">
        <v>8219</v>
      </c>
      <c r="B1793" s="4">
        <v>35</v>
      </c>
      <c r="D1793" s="4" t="s">
        <v>8221</v>
      </c>
      <c r="E1793" s="4">
        <v>0</v>
      </c>
    </row>
    <row r="1794" spans="1:5" x14ac:dyDescent="0.25">
      <c r="A1794" s="4" t="s">
        <v>8219</v>
      </c>
      <c r="B1794" s="4">
        <v>45</v>
      </c>
      <c r="D1794" s="4" t="s">
        <v>8221</v>
      </c>
      <c r="E1794" s="4">
        <v>7</v>
      </c>
    </row>
    <row r="1795" spans="1:5" x14ac:dyDescent="0.25">
      <c r="A1795" s="4" t="s">
        <v>8219</v>
      </c>
      <c r="B1795" s="4">
        <v>62</v>
      </c>
      <c r="D1795" s="4" t="s">
        <v>8221</v>
      </c>
      <c r="E1795" s="4">
        <v>11</v>
      </c>
    </row>
    <row r="1796" spans="1:5" x14ac:dyDescent="0.25">
      <c r="A1796" s="4" t="s">
        <v>8219</v>
      </c>
      <c r="B1796" s="4">
        <v>22</v>
      </c>
      <c r="D1796" s="4" t="s">
        <v>8221</v>
      </c>
      <c r="E1796" s="4">
        <v>0</v>
      </c>
    </row>
    <row r="1797" spans="1:5" x14ac:dyDescent="0.25">
      <c r="A1797" s="4" t="s">
        <v>8219</v>
      </c>
      <c r="B1797" s="4">
        <v>18</v>
      </c>
      <c r="D1797" s="4" t="s">
        <v>8221</v>
      </c>
      <c r="E1797" s="4">
        <v>6</v>
      </c>
    </row>
    <row r="1798" spans="1:5" x14ac:dyDescent="0.25">
      <c r="A1798" s="4" t="s">
        <v>8219</v>
      </c>
      <c r="B1798" s="4">
        <v>12</v>
      </c>
      <c r="D1798" s="4" t="s">
        <v>8221</v>
      </c>
      <c r="E1798" s="4">
        <v>0</v>
      </c>
    </row>
    <row r="1799" spans="1:5" x14ac:dyDescent="0.25">
      <c r="A1799" s="4" t="s">
        <v>8219</v>
      </c>
      <c r="B1799" s="4">
        <v>44</v>
      </c>
      <c r="D1799" s="4" t="s">
        <v>8221</v>
      </c>
      <c r="E1799" s="4">
        <v>7</v>
      </c>
    </row>
    <row r="1800" spans="1:5" x14ac:dyDescent="0.25">
      <c r="A1800" s="4" t="s">
        <v>8219</v>
      </c>
      <c r="B1800" s="4">
        <v>27</v>
      </c>
      <c r="D1800" s="4" t="s">
        <v>8221</v>
      </c>
      <c r="E1800" s="4">
        <v>94</v>
      </c>
    </row>
    <row r="1801" spans="1:5" x14ac:dyDescent="0.25">
      <c r="A1801" s="4" t="s">
        <v>8219</v>
      </c>
      <c r="B1801" s="4">
        <v>38</v>
      </c>
      <c r="D1801" s="4" t="s">
        <v>8221</v>
      </c>
      <c r="E1801" s="4">
        <v>2</v>
      </c>
    </row>
    <row r="1802" spans="1:5" x14ac:dyDescent="0.25">
      <c r="A1802" s="4" t="s">
        <v>8219</v>
      </c>
      <c r="B1802" s="4">
        <v>28</v>
      </c>
      <c r="D1802" s="4" t="s">
        <v>8221</v>
      </c>
      <c r="E1802" s="4">
        <v>25</v>
      </c>
    </row>
    <row r="1803" spans="1:5" x14ac:dyDescent="0.25">
      <c r="A1803" s="4" t="s">
        <v>8219</v>
      </c>
      <c r="B1803" s="4">
        <v>24</v>
      </c>
      <c r="D1803" s="4" t="s">
        <v>8221</v>
      </c>
      <c r="E1803" s="4">
        <v>17</v>
      </c>
    </row>
    <row r="1804" spans="1:5" x14ac:dyDescent="0.25">
      <c r="A1804" s="4" t="s">
        <v>8219</v>
      </c>
      <c r="B1804" s="4">
        <v>65</v>
      </c>
      <c r="D1804" s="4" t="s">
        <v>8221</v>
      </c>
      <c r="E1804" s="4">
        <v>2</v>
      </c>
    </row>
    <row r="1805" spans="1:5" x14ac:dyDescent="0.25">
      <c r="A1805" s="4" t="s">
        <v>8219</v>
      </c>
      <c r="B1805" s="4">
        <v>46</v>
      </c>
      <c r="D1805" s="4" t="s">
        <v>8221</v>
      </c>
      <c r="E1805" s="4">
        <v>4</v>
      </c>
    </row>
    <row r="1806" spans="1:5" x14ac:dyDescent="0.25">
      <c r="A1806" s="4" t="s">
        <v>8219</v>
      </c>
      <c r="B1806" s="4">
        <v>85</v>
      </c>
      <c r="D1806" s="4" t="s">
        <v>8221</v>
      </c>
      <c r="E1806" s="4">
        <v>5</v>
      </c>
    </row>
    <row r="1807" spans="1:5" x14ac:dyDescent="0.25">
      <c r="A1807" s="4" t="s">
        <v>8219</v>
      </c>
      <c r="B1807" s="4">
        <v>66</v>
      </c>
      <c r="D1807" s="4" t="s">
        <v>8221</v>
      </c>
      <c r="E1807" s="4">
        <v>2</v>
      </c>
    </row>
    <row r="1808" spans="1:5" x14ac:dyDescent="0.25">
      <c r="A1808" s="4" t="s">
        <v>8219</v>
      </c>
      <c r="B1808" s="4">
        <v>165</v>
      </c>
      <c r="D1808" s="4" t="s">
        <v>8221</v>
      </c>
      <c r="E1808" s="4">
        <v>2</v>
      </c>
    </row>
    <row r="1809" spans="1:5" x14ac:dyDescent="0.25">
      <c r="A1809" s="4" t="s">
        <v>8219</v>
      </c>
      <c r="B1809" s="4">
        <v>17</v>
      </c>
      <c r="D1809" s="4" t="s">
        <v>8221</v>
      </c>
      <c r="E1809" s="4">
        <v>3</v>
      </c>
    </row>
    <row r="1810" spans="1:5" x14ac:dyDescent="0.25">
      <c r="A1810" s="4" t="s">
        <v>8219</v>
      </c>
      <c r="B1810" s="4">
        <v>3</v>
      </c>
      <c r="D1810" s="4" t="s">
        <v>8221</v>
      </c>
      <c r="E1810" s="4">
        <v>0</v>
      </c>
    </row>
    <row r="1811" spans="1:5" x14ac:dyDescent="0.25">
      <c r="A1811" s="4" t="s">
        <v>8219</v>
      </c>
      <c r="B1811" s="4">
        <v>17</v>
      </c>
      <c r="D1811" s="4" t="s">
        <v>8221</v>
      </c>
      <c r="E1811" s="4">
        <v>4</v>
      </c>
    </row>
    <row r="1812" spans="1:5" x14ac:dyDescent="0.25">
      <c r="A1812" s="4" t="s">
        <v>8219</v>
      </c>
      <c r="B1812" s="4">
        <v>91</v>
      </c>
      <c r="D1812" s="4" t="s">
        <v>8221</v>
      </c>
      <c r="E1812" s="4">
        <v>1</v>
      </c>
    </row>
    <row r="1813" spans="1:5" x14ac:dyDescent="0.25">
      <c r="A1813" s="4" t="s">
        <v>8219</v>
      </c>
      <c r="B1813" s="4">
        <v>67</v>
      </c>
      <c r="D1813" s="4" t="s">
        <v>8221</v>
      </c>
      <c r="E1813" s="4">
        <v>12</v>
      </c>
    </row>
    <row r="1814" spans="1:5" x14ac:dyDescent="0.25">
      <c r="A1814" s="4" t="s">
        <v>8219</v>
      </c>
      <c r="B1814" s="4">
        <v>18</v>
      </c>
      <c r="D1814" s="4" t="s">
        <v>8221</v>
      </c>
      <c r="E1814" s="4">
        <v>4</v>
      </c>
    </row>
    <row r="1815" spans="1:5" x14ac:dyDescent="0.25">
      <c r="A1815" s="4" t="s">
        <v>8219</v>
      </c>
      <c r="B1815" s="4">
        <v>21</v>
      </c>
      <c r="D1815" s="4" t="s">
        <v>8221</v>
      </c>
      <c r="E1815" s="4">
        <v>91</v>
      </c>
    </row>
    <row r="1816" spans="1:5" x14ac:dyDescent="0.25">
      <c r="A1816" s="4" t="s">
        <v>8219</v>
      </c>
      <c r="B1816" s="4">
        <v>40</v>
      </c>
      <c r="D1816" s="4" t="s">
        <v>8221</v>
      </c>
      <c r="E1816" s="4">
        <v>1</v>
      </c>
    </row>
    <row r="1817" spans="1:5" x14ac:dyDescent="0.25">
      <c r="A1817" s="4" t="s">
        <v>8219</v>
      </c>
      <c r="B1817" s="4">
        <v>78</v>
      </c>
      <c r="D1817" s="4" t="s">
        <v>8221</v>
      </c>
      <c r="E1817" s="4">
        <v>1</v>
      </c>
    </row>
    <row r="1818" spans="1:5" x14ac:dyDescent="0.25">
      <c r="A1818" s="4" t="s">
        <v>8219</v>
      </c>
      <c r="B1818" s="4">
        <v>26</v>
      </c>
      <c r="D1818" s="4" t="s">
        <v>8221</v>
      </c>
      <c r="E1818" s="4">
        <v>0</v>
      </c>
    </row>
    <row r="1819" spans="1:5" x14ac:dyDescent="0.25">
      <c r="A1819" s="4" t="s">
        <v>8219</v>
      </c>
      <c r="B1819" s="4">
        <v>14</v>
      </c>
      <c r="D1819" s="4" t="s">
        <v>8221</v>
      </c>
      <c r="E1819" s="4">
        <v>13</v>
      </c>
    </row>
    <row r="1820" spans="1:5" x14ac:dyDescent="0.25">
      <c r="A1820" s="4" t="s">
        <v>8219</v>
      </c>
      <c r="B1820" s="4">
        <v>44</v>
      </c>
      <c r="D1820" s="4" t="s">
        <v>8221</v>
      </c>
      <c r="E1820" s="4">
        <v>2</v>
      </c>
    </row>
    <row r="1821" spans="1:5" x14ac:dyDescent="0.25">
      <c r="A1821" s="4" t="s">
        <v>8219</v>
      </c>
      <c r="B1821" s="4">
        <v>9</v>
      </c>
      <c r="D1821" s="4" t="s">
        <v>8221</v>
      </c>
      <c r="E1821" s="4">
        <v>0</v>
      </c>
    </row>
    <row r="1822" spans="1:5" x14ac:dyDescent="0.25">
      <c r="A1822" s="4" t="s">
        <v>8219</v>
      </c>
      <c r="B1822" s="4">
        <v>30</v>
      </c>
      <c r="D1822" s="4" t="s">
        <v>8221</v>
      </c>
      <c r="E1822" s="4">
        <v>21</v>
      </c>
    </row>
    <row r="1823" spans="1:5" x14ac:dyDescent="0.25">
      <c r="A1823" s="4" t="s">
        <v>8219</v>
      </c>
      <c r="B1823" s="4">
        <v>45</v>
      </c>
      <c r="D1823" s="4" t="s">
        <v>8221</v>
      </c>
      <c r="E1823" s="4">
        <v>9</v>
      </c>
    </row>
    <row r="1824" spans="1:5" x14ac:dyDescent="0.25">
      <c r="A1824" s="4" t="s">
        <v>8219</v>
      </c>
      <c r="B1824" s="4">
        <v>56</v>
      </c>
      <c r="D1824" s="4" t="s">
        <v>8221</v>
      </c>
      <c r="E1824" s="4">
        <v>6</v>
      </c>
    </row>
    <row r="1825" spans="1:5" x14ac:dyDescent="0.25">
      <c r="A1825" s="4" t="s">
        <v>8219</v>
      </c>
      <c r="B1825" s="4">
        <v>46</v>
      </c>
      <c r="D1825" s="4" t="s">
        <v>8221</v>
      </c>
      <c r="E1825" s="4">
        <v>4</v>
      </c>
    </row>
    <row r="1826" spans="1:5" x14ac:dyDescent="0.25">
      <c r="A1826" s="4" t="s">
        <v>8219</v>
      </c>
      <c r="B1826" s="4">
        <v>34</v>
      </c>
      <c r="D1826" s="4" t="s">
        <v>8221</v>
      </c>
      <c r="E1826" s="4">
        <v>7</v>
      </c>
    </row>
    <row r="1827" spans="1:5" x14ac:dyDescent="0.25">
      <c r="A1827" s="4" t="s">
        <v>8219</v>
      </c>
      <c r="B1827" s="4">
        <v>98</v>
      </c>
      <c r="D1827" s="4" t="s">
        <v>8221</v>
      </c>
      <c r="E1827" s="4">
        <v>5</v>
      </c>
    </row>
    <row r="1828" spans="1:5" x14ac:dyDescent="0.25">
      <c r="A1828" s="4" t="s">
        <v>8219</v>
      </c>
      <c r="B1828" s="4">
        <v>46</v>
      </c>
      <c r="D1828" s="4" t="s">
        <v>8221</v>
      </c>
      <c r="E1828" s="4">
        <v>0</v>
      </c>
    </row>
    <row r="1829" spans="1:5" x14ac:dyDescent="0.25">
      <c r="A1829" s="4" t="s">
        <v>8219</v>
      </c>
      <c r="B1829" s="4">
        <v>10</v>
      </c>
      <c r="D1829" s="4" t="s">
        <v>8221</v>
      </c>
      <c r="E1829" s="4">
        <v>3</v>
      </c>
    </row>
    <row r="1830" spans="1:5" x14ac:dyDescent="0.25">
      <c r="A1830" s="4" t="s">
        <v>8219</v>
      </c>
      <c r="B1830" s="4">
        <v>76</v>
      </c>
      <c r="D1830" s="4" t="s">
        <v>8221</v>
      </c>
      <c r="E1830" s="4">
        <v>9</v>
      </c>
    </row>
    <row r="1831" spans="1:5" x14ac:dyDescent="0.25">
      <c r="A1831" s="4" t="s">
        <v>8219</v>
      </c>
      <c r="B1831" s="4">
        <v>104</v>
      </c>
      <c r="D1831" s="4" t="s">
        <v>8221</v>
      </c>
      <c r="E1831" s="4">
        <v>6</v>
      </c>
    </row>
    <row r="1832" spans="1:5" x14ac:dyDescent="0.25">
      <c r="A1832" s="4" t="s">
        <v>8219</v>
      </c>
      <c r="B1832" s="4">
        <v>87</v>
      </c>
      <c r="D1832" s="4" t="s">
        <v>8221</v>
      </c>
      <c r="E1832" s="4">
        <v>4</v>
      </c>
    </row>
    <row r="1833" spans="1:5" x14ac:dyDescent="0.25">
      <c r="A1833" s="4" t="s">
        <v>8219</v>
      </c>
      <c r="B1833" s="4">
        <v>29</v>
      </c>
      <c r="D1833" s="4" t="s">
        <v>8221</v>
      </c>
      <c r="E1833" s="4">
        <v>1</v>
      </c>
    </row>
    <row r="1834" spans="1:5" x14ac:dyDescent="0.25">
      <c r="A1834" s="4" t="s">
        <v>8219</v>
      </c>
      <c r="B1834" s="4">
        <v>51</v>
      </c>
      <c r="D1834" s="4" t="s">
        <v>8221</v>
      </c>
      <c r="E1834" s="4">
        <v>17</v>
      </c>
    </row>
    <row r="1835" spans="1:5" x14ac:dyDescent="0.25">
      <c r="A1835" s="4" t="s">
        <v>8219</v>
      </c>
      <c r="B1835" s="4">
        <v>12</v>
      </c>
      <c r="D1835" s="4" t="s">
        <v>8221</v>
      </c>
      <c r="E1835" s="4">
        <v>1</v>
      </c>
    </row>
    <row r="1836" spans="1:5" x14ac:dyDescent="0.25">
      <c r="A1836" s="4" t="s">
        <v>8219</v>
      </c>
      <c r="B1836" s="4">
        <v>72</v>
      </c>
      <c r="D1836" s="4" t="s">
        <v>8221</v>
      </c>
      <c r="E1836" s="4">
        <v>13</v>
      </c>
    </row>
    <row r="1837" spans="1:5" x14ac:dyDescent="0.25">
      <c r="A1837" s="4" t="s">
        <v>8219</v>
      </c>
      <c r="B1837" s="4">
        <v>21</v>
      </c>
      <c r="D1837" s="4" t="s">
        <v>8221</v>
      </c>
      <c r="E1837" s="4">
        <v>6</v>
      </c>
    </row>
    <row r="1838" spans="1:5" x14ac:dyDescent="0.25">
      <c r="A1838" s="4" t="s">
        <v>8219</v>
      </c>
      <c r="B1838" s="4">
        <v>42</v>
      </c>
      <c r="D1838" s="4" t="s">
        <v>8221</v>
      </c>
      <c r="E1838" s="4">
        <v>0</v>
      </c>
    </row>
    <row r="1839" spans="1:5" x14ac:dyDescent="0.25">
      <c r="A1839" s="4" t="s">
        <v>8219</v>
      </c>
      <c r="B1839" s="4">
        <v>71</v>
      </c>
      <c r="D1839" s="4" t="s">
        <v>8221</v>
      </c>
      <c r="E1839" s="4">
        <v>2</v>
      </c>
    </row>
    <row r="1840" spans="1:5" x14ac:dyDescent="0.25">
      <c r="A1840" s="4" t="s">
        <v>8219</v>
      </c>
      <c r="B1840" s="4">
        <v>168</v>
      </c>
      <c r="D1840" s="4" t="s">
        <v>8221</v>
      </c>
      <c r="E1840" s="4">
        <v>2</v>
      </c>
    </row>
    <row r="1841" spans="1:5" x14ac:dyDescent="0.25">
      <c r="A1841" s="4" t="s">
        <v>8219</v>
      </c>
      <c r="B1841" s="4">
        <v>19</v>
      </c>
      <c r="D1841" s="4" t="s">
        <v>8221</v>
      </c>
      <c r="E1841" s="4">
        <v>21</v>
      </c>
    </row>
    <row r="1842" spans="1:5" x14ac:dyDescent="0.25">
      <c r="A1842" s="4" t="s">
        <v>8219</v>
      </c>
      <c r="B1842" s="4">
        <v>37</v>
      </c>
      <c r="D1842" s="4" t="s">
        <v>8221</v>
      </c>
      <c r="E1842" s="4">
        <v>13</v>
      </c>
    </row>
    <row r="1843" spans="1:5" x14ac:dyDescent="0.25">
      <c r="A1843" s="4" t="s">
        <v>8219</v>
      </c>
      <c r="B1843" s="4">
        <v>36</v>
      </c>
      <c r="D1843" s="4" t="s">
        <v>8221</v>
      </c>
      <c r="E1843" s="4">
        <v>0</v>
      </c>
    </row>
    <row r="1844" spans="1:5" x14ac:dyDescent="0.25">
      <c r="A1844" s="4" t="s">
        <v>8219</v>
      </c>
      <c r="B1844" s="4">
        <v>14</v>
      </c>
      <c r="D1844" s="4" t="s">
        <v>8221</v>
      </c>
      <c r="E1844" s="4">
        <v>6</v>
      </c>
    </row>
    <row r="1845" spans="1:5" x14ac:dyDescent="0.25">
      <c r="A1845" s="4" t="s">
        <v>8219</v>
      </c>
      <c r="B1845" s="4">
        <v>18</v>
      </c>
      <c r="D1845" s="4" t="s">
        <v>8221</v>
      </c>
      <c r="E1845" s="4">
        <v>0</v>
      </c>
    </row>
    <row r="1846" spans="1:5" x14ac:dyDescent="0.25">
      <c r="A1846" s="4" t="s">
        <v>8219</v>
      </c>
      <c r="B1846" s="4">
        <v>82</v>
      </c>
      <c r="D1846" s="4" t="s">
        <v>8221</v>
      </c>
      <c r="E1846" s="4">
        <v>1</v>
      </c>
    </row>
    <row r="1847" spans="1:5" x14ac:dyDescent="0.25">
      <c r="A1847" s="4" t="s">
        <v>8219</v>
      </c>
      <c r="B1847" s="4">
        <v>43</v>
      </c>
      <c r="D1847" s="4" t="s">
        <v>8221</v>
      </c>
      <c r="E1847" s="4">
        <v>0</v>
      </c>
    </row>
    <row r="1848" spans="1:5" x14ac:dyDescent="0.25">
      <c r="A1848" s="4" t="s">
        <v>8219</v>
      </c>
      <c r="B1848" s="4">
        <v>8</v>
      </c>
      <c r="D1848" s="4" t="s">
        <v>8221</v>
      </c>
      <c r="E1848" s="4">
        <v>12</v>
      </c>
    </row>
    <row r="1849" spans="1:5" x14ac:dyDescent="0.25">
      <c r="A1849" s="4" t="s">
        <v>8219</v>
      </c>
      <c r="B1849" s="4">
        <v>45</v>
      </c>
      <c r="D1849" s="4" t="s">
        <v>8221</v>
      </c>
      <c r="E1849" s="4">
        <v>2</v>
      </c>
    </row>
    <row r="1850" spans="1:5" x14ac:dyDescent="0.25">
      <c r="A1850" s="4" t="s">
        <v>8219</v>
      </c>
      <c r="B1850" s="4">
        <v>20</v>
      </c>
      <c r="D1850" s="4" t="s">
        <v>8221</v>
      </c>
      <c r="E1850" s="4">
        <v>6</v>
      </c>
    </row>
    <row r="1851" spans="1:5" x14ac:dyDescent="0.25">
      <c r="A1851" s="4" t="s">
        <v>8219</v>
      </c>
      <c r="B1851" s="4">
        <v>31</v>
      </c>
      <c r="D1851" s="4" t="s">
        <v>8221</v>
      </c>
      <c r="E1851" s="4">
        <v>1</v>
      </c>
    </row>
    <row r="1852" spans="1:5" x14ac:dyDescent="0.25">
      <c r="A1852" s="4" t="s">
        <v>8219</v>
      </c>
      <c r="B1852" s="4">
        <v>25</v>
      </c>
      <c r="D1852" s="4" t="s">
        <v>8221</v>
      </c>
      <c r="E1852" s="4">
        <v>1</v>
      </c>
    </row>
    <row r="1853" spans="1:5" x14ac:dyDescent="0.25">
      <c r="A1853" s="4" t="s">
        <v>8219</v>
      </c>
      <c r="B1853" s="4">
        <v>14</v>
      </c>
      <c r="D1853" s="4" t="s">
        <v>8221</v>
      </c>
      <c r="E1853" s="4">
        <v>5</v>
      </c>
    </row>
    <row r="1854" spans="1:5" x14ac:dyDescent="0.25">
      <c r="A1854" s="4" t="s">
        <v>8219</v>
      </c>
      <c r="B1854" s="4">
        <v>45</v>
      </c>
      <c r="D1854" s="4" t="s">
        <v>8221</v>
      </c>
      <c r="E1854" s="4">
        <v>0</v>
      </c>
    </row>
    <row r="1855" spans="1:5" x14ac:dyDescent="0.25">
      <c r="A1855" s="4" t="s">
        <v>8219</v>
      </c>
      <c r="B1855" s="4">
        <v>20</v>
      </c>
      <c r="D1855" s="4" t="s">
        <v>8221</v>
      </c>
      <c r="E1855" s="4">
        <v>3</v>
      </c>
    </row>
    <row r="1856" spans="1:5" x14ac:dyDescent="0.25">
      <c r="A1856" s="4" t="s">
        <v>8219</v>
      </c>
      <c r="B1856" s="4">
        <v>39</v>
      </c>
      <c r="D1856" s="4" t="s">
        <v>8221</v>
      </c>
      <c r="E1856" s="4">
        <v>8</v>
      </c>
    </row>
    <row r="1857" spans="1:5" x14ac:dyDescent="0.25">
      <c r="A1857" s="4" t="s">
        <v>8219</v>
      </c>
      <c r="B1857" s="4">
        <v>16</v>
      </c>
      <c r="D1857" s="4" t="s">
        <v>8221</v>
      </c>
      <c r="E1857" s="4">
        <v>3</v>
      </c>
    </row>
    <row r="1858" spans="1:5" x14ac:dyDescent="0.25">
      <c r="A1858" s="4" t="s">
        <v>8219</v>
      </c>
      <c r="B1858" s="4">
        <v>37</v>
      </c>
      <c r="D1858" s="4" t="s">
        <v>8221</v>
      </c>
      <c r="E1858" s="4">
        <v>8</v>
      </c>
    </row>
    <row r="1859" spans="1:5" x14ac:dyDescent="0.25">
      <c r="A1859" s="4" t="s">
        <v>8219</v>
      </c>
      <c r="B1859" s="4">
        <v>14</v>
      </c>
      <c r="D1859" s="4" t="s">
        <v>8221</v>
      </c>
      <c r="E1859" s="4">
        <v>1</v>
      </c>
    </row>
    <row r="1860" spans="1:5" x14ac:dyDescent="0.25">
      <c r="A1860" s="4" t="s">
        <v>8219</v>
      </c>
      <c r="B1860" s="4">
        <v>21</v>
      </c>
      <c r="D1860" s="4" t="s">
        <v>8221</v>
      </c>
      <c r="E1860" s="4">
        <v>4</v>
      </c>
    </row>
    <row r="1861" spans="1:5" x14ac:dyDescent="0.25">
      <c r="A1861" s="4" t="s">
        <v>8219</v>
      </c>
      <c r="B1861" s="4">
        <v>69</v>
      </c>
      <c r="D1861" s="4" t="s">
        <v>8221</v>
      </c>
      <c r="E1861" s="4">
        <v>8</v>
      </c>
    </row>
    <row r="1862" spans="1:5" x14ac:dyDescent="0.25">
      <c r="A1862" s="4" t="s">
        <v>8219</v>
      </c>
      <c r="B1862" s="4">
        <v>16</v>
      </c>
      <c r="D1862" s="4" t="s">
        <v>8221</v>
      </c>
      <c r="E1862" s="4">
        <v>1</v>
      </c>
    </row>
    <row r="1863" spans="1:5" x14ac:dyDescent="0.25">
      <c r="A1863" s="4" t="s">
        <v>8219</v>
      </c>
      <c r="B1863" s="4">
        <v>55</v>
      </c>
      <c r="D1863" s="4" t="s">
        <v>8221</v>
      </c>
      <c r="E1863" s="4">
        <v>5</v>
      </c>
    </row>
    <row r="1864" spans="1:5" x14ac:dyDescent="0.25">
      <c r="A1864" s="4" t="s">
        <v>8219</v>
      </c>
      <c r="B1864" s="4">
        <v>27</v>
      </c>
      <c r="D1864" s="4" t="s">
        <v>8221</v>
      </c>
      <c r="E1864" s="4">
        <v>0</v>
      </c>
    </row>
    <row r="1865" spans="1:5" x14ac:dyDescent="0.25">
      <c r="A1865" s="4" t="s">
        <v>8219</v>
      </c>
      <c r="B1865" s="4">
        <v>36</v>
      </c>
      <c r="D1865" s="4" t="s">
        <v>8221</v>
      </c>
      <c r="E1865" s="4">
        <v>0</v>
      </c>
    </row>
    <row r="1866" spans="1:5" x14ac:dyDescent="0.25">
      <c r="A1866" s="4" t="s">
        <v>8219</v>
      </c>
      <c r="B1866" s="4">
        <v>19</v>
      </c>
      <c r="D1866" s="4" t="s">
        <v>8221</v>
      </c>
      <c r="E1866" s="4">
        <v>1</v>
      </c>
    </row>
    <row r="1867" spans="1:5" x14ac:dyDescent="0.25">
      <c r="A1867" s="4" t="s">
        <v>8219</v>
      </c>
      <c r="B1867" s="4">
        <v>12</v>
      </c>
      <c r="D1867" s="4" t="s">
        <v>8221</v>
      </c>
      <c r="E1867" s="4">
        <v>0</v>
      </c>
    </row>
    <row r="1868" spans="1:5" x14ac:dyDescent="0.25">
      <c r="A1868" s="4" t="s">
        <v>8219</v>
      </c>
      <c r="B1868" s="4">
        <v>17</v>
      </c>
      <c r="D1868" s="4" t="s">
        <v>8221</v>
      </c>
      <c r="E1868" s="4">
        <v>0</v>
      </c>
    </row>
    <row r="1869" spans="1:5" x14ac:dyDescent="0.25">
      <c r="A1869" s="4" t="s">
        <v>8219</v>
      </c>
      <c r="B1869" s="4">
        <v>114</v>
      </c>
      <c r="D1869" s="4" t="s">
        <v>8221</v>
      </c>
      <c r="E1869" s="4">
        <v>6</v>
      </c>
    </row>
    <row r="1870" spans="1:5" x14ac:dyDescent="0.25">
      <c r="A1870" s="4" t="s">
        <v>8219</v>
      </c>
      <c r="B1870" s="4">
        <v>93</v>
      </c>
      <c r="D1870" s="4" t="s">
        <v>8221</v>
      </c>
      <c r="E1870" s="4">
        <v>6</v>
      </c>
    </row>
    <row r="1871" spans="1:5" x14ac:dyDescent="0.25">
      <c r="A1871" s="4" t="s">
        <v>8219</v>
      </c>
      <c r="B1871" s="4">
        <v>36</v>
      </c>
      <c r="D1871" s="4" t="s">
        <v>8221</v>
      </c>
      <c r="E1871" s="4">
        <v>14</v>
      </c>
    </row>
    <row r="1872" spans="1:5" x14ac:dyDescent="0.25">
      <c r="A1872" s="4" t="s">
        <v>8219</v>
      </c>
      <c r="B1872" s="4">
        <v>61</v>
      </c>
      <c r="D1872" s="4" t="s">
        <v>8221</v>
      </c>
      <c r="E1872" s="4">
        <v>6</v>
      </c>
    </row>
    <row r="1873" spans="1:5" x14ac:dyDescent="0.25">
      <c r="A1873" s="4" t="s">
        <v>8219</v>
      </c>
      <c r="B1873" s="4">
        <v>47</v>
      </c>
      <c r="D1873" s="4" t="s">
        <v>8221</v>
      </c>
      <c r="E1873" s="4">
        <v>33</v>
      </c>
    </row>
    <row r="1874" spans="1:5" x14ac:dyDescent="0.25">
      <c r="A1874" s="4" t="s">
        <v>8219</v>
      </c>
      <c r="B1874" s="4">
        <v>17</v>
      </c>
      <c r="D1874" s="4" t="s">
        <v>8221</v>
      </c>
      <c r="E1874" s="4">
        <v>4</v>
      </c>
    </row>
    <row r="1875" spans="1:5" x14ac:dyDescent="0.25">
      <c r="A1875" s="4" t="s">
        <v>8219</v>
      </c>
      <c r="B1875" s="4">
        <v>63</v>
      </c>
      <c r="D1875" s="4" t="s">
        <v>8221</v>
      </c>
      <c r="E1875" s="4">
        <v>1</v>
      </c>
    </row>
    <row r="1876" spans="1:5" x14ac:dyDescent="0.25">
      <c r="A1876" s="4" t="s">
        <v>8219</v>
      </c>
      <c r="B1876" s="4">
        <v>9</v>
      </c>
      <c r="D1876" s="4" t="s">
        <v>8221</v>
      </c>
      <c r="E1876" s="4">
        <v>0</v>
      </c>
    </row>
    <row r="1877" spans="1:5" x14ac:dyDescent="0.25">
      <c r="A1877" s="4" t="s">
        <v>8219</v>
      </c>
      <c r="B1877" s="4">
        <v>30</v>
      </c>
      <c r="D1877" s="4" t="s">
        <v>8221</v>
      </c>
      <c r="E1877" s="4">
        <v>6</v>
      </c>
    </row>
    <row r="1878" spans="1:5" x14ac:dyDescent="0.25">
      <c r="A1878" s="4" t="s">
        <v>8219</v>
      </c>
      <c r="B1878" s="4">
        <v>23</v>
      </c>
      <c r="D1878" s="4" t="s">
        <v>8221</v>
      </c>
      <c r="E1878" s="4">
        <v>6</v>
      </c>
    </row>
    <row r="1879" spans="1:5" x14ac:dyDescent="0.25">
      <c r="A1879" s="4" t="s">
        <v>8219</v>
      </c>
      <c r="B1879" s="4">
        <v>33</v>
      </c>
      <c r="D1879" s="4" t="s">
        <v>8221</v>
      </c>
      <c r="E1879" s="4">
        <v>1</v>
      </c>
    </row>
    <row r="1880" spans="1:5" x14ac:dyDescent="0.25">
      <c r="A1880" s="4" t="s">
        <v>8219</v>
      </c>
      <c r="B1880" s="4">
        <v>39</v>
      </c>
      <c r="D1880" s="4" t="s">
        <v>8221</v>
      </c>
      <c r="E1880" s="4">
        <v>3</v>
      </c>
    </row>
    <row r="1881" spans="1:5" x14ac:dyDescent="0.25">
      <c r="A1881" s="4" t="s">
        <v>8219</v>
      </c>
      <c r="B1881" s="4">
        <v>17</v>
      </c>
    </row>
    <row r="1882" spans="1:5" x14ac:dyDescent="0.25">
      <c r="A1882" s="4" t="s">
        <v>8219</v>
      </c>
      <c r="B1882" s="4">
        <v>6</v>
      </c>
    </row>
    <row r="1883" spans="1:5" x14ac:dyDescent="0.25">
      <c r="A1883" s="4" t="s">
        <v>8219</v>
      </c>
      <c r="B1883" s="4">
        <v>39</v>
      </c>
    </row>
    <row r="1884" spans="1:5" x14ac:dyDescent="0.25">
      <c r="A1884" s="4" t="s">
        <v>8219</v>
      </c>
      <c r="B1884" s="4">
        <v>57</v>
      </c>
    </row>
    <row r="1885" spans="1:5" x14ac:dyDescent="0.25">
      <c r="A1885" s="4" t="s">
        <v>8219</v>
      </c>
      <c r="B1885" s="4">
        <v>56</v>
      </c>
    </row>
    <row r="1886" spans="1:5" x14ac:dyDescent="0.25">
      <c r="A1886" s="4" t="s">
        <v>8219</v>
      </c>
      <c r="B1886" s="4">
        <v>13</v>
      </c>
    </row>
    <row r="1887" spans="1:5" x14ac:dyDescent="0.25">
      <c r="A1887" s="4" t="s">
        <v>8219</v>
      </c>
      <c r="B1887" s="4">
        <v>95</v>
      </c>
    </row>
    <row r="1888" spans="1:5" x14ac:dyDescent="0.25">
      <c r="A1888" s="4" t="s">
        <v>8219</v>
      </c>
      <c r="B1888" s="4">
        <v>80</v>
      </c>
    </row>
    <row r="1889" spans="1:2" x14ac:dyDescent="0.25">
      <c r="A1889" s="4" t="s">
        <v>8219</v>
      </c>
      <c r="B1889" s="4">
        <v>133</v>
      </c>
    </row>
    <row r="1890" spans="1:2" x14ac:dyDescent="0.25">
      <c r="A1890" s="4" t="s">
        <v>8219</v>
      </c>
      <c r="B1890" s="4">
        <v>44</v>
      </c>
    </row>
    <row r="1891" spans="1:2" x14ac:dyDescent="0.25">
      <c r="A1891" s="4" t="s">
        <v>8219</v>
      </c>
      <c r="B1891" s="4">
        <v>30</v>
      </c>
    </row>
    <row r="1892" spans="1:2" x14ac:dyDescent="0.25">
      <c r="A1892" s="4" t="s">
        <v>8219</v>
      </c>
      <c r="B1892" s="4">
        <v>56</v>
      </c>
    </row>
    <row r="1893" spans="1:2" x14ac:dyDescent="0.25">
      <c r="A1893" s="4" t="s">
        <v>8219</v>
      </c>
      <c r="B1893" s="4">
        <v>66</v>
      </c>
    </row>
    <row r="1894" spans="1:2" x14ac:dyDescent="0.25">
      <c r="A1894" s="4" t="s">
        <v>8219</v>
      </c>
      <c r="B1894" s="4">
        <v>29</v>
      </c>
    </row>
    <row r="1895" spans="1:2" x14ac:dyDescent="0.25">
      <c r="A1895" s="4" t="s">
        <v>8219</v>
      </c>
      <c r="B1895" s="4">
        <v>72</v>
      </c>
    </row>
    <row r="1896" spans="1:2" x14ac:dyDescent="0.25">
      <c r="A1896" s="4" t="s">
        <v>8219</v>
      </c>
      <c r="B1896" s="4">
        <v>27</v>
      </c>
    </row>
    <row r="1897" spans="1:2" x14ac:dyDescent="0.25">
      <c r="A1897" s="4" t="s">
        <v>8219</v>
      </c>
      <c r="B1897" s="4">
        <v>10</v>
      </c>
    </row>
    <row r="1898" spans="1:2" x14ac:dyDescent="0.25">
      <c r="A1898" s="4" t="s">
        <v>8219</v>
      </c>
      <c r="B1898" s="4">
        <v>35</v>
      </c>
    </row>
    <row r="1899" spans="1:2" x14ac:dyDescent="0.25">
      <c r="A1899" s="4" t="s">
        <v>8219</v>
      </c>
      <c r="B1899" s="4">
        <v>29</v>
      </c>
    </row>
    <row r="1900" spans="1:2" x14ac:dyDescent="0.25">
      <c r="A1900" s="4" t="s">
        <v>8219</v>
      </c>
      <c r="B1900" s="4">
        <v>13</v>
      </c>
    </row>
    <row r="1901" spans="1:2" x14ac:dyDescent="0.25">
      <c r="A1901" s="4" t="s">
        <v>8219</v>
      </c>
      <c r="B1901" s="4">
        <v>72</v>
      </c>
    </row>
    <row r="1902" spans="1:2" x14ac:dyDescent="0.25">
      <c r="A1902" s="4" t="s">
        <v>8219</v>
      </c>
      <c r="B1902" s="4">
        <v>78</v>
      </c>
    </row>
    <row r="1903" spans="1:2" x14ac:dyDescent="0.25">
      <c r="A1903" s="4" t="s">
        <v>8219</v>
      </c>
      <c r="B1903" s="4">
        <v>49</v>
      </c>
    </row>
    <row r="1904" spans="1:2" x14ac:dyDescent="0.25">
      <c r="A1904" s="4" t="s">
        <v>8219</v>
      </c>
      <c r="B1904" s="4">
        <v>42</v>
      </c>
    </row>
    <row r="1905" spans="1:2" x14ac:dyDescent="0.25">
      <c r="A1905" s="4" t="s">
        <v>8219</v>
      </c>
      <c r="B1905" s="4">
        <v>35</v>
      </c>
    </row>
    <row r="1906" spans="1:2" x14ac:dyDescent="0.25">
      <c r="A1906" s="4" t="s">
        <v>8219</v>
      </c>
      <c r="B1906" s="4">
        <v>42</v>
      </c>
    </row>
    <row r="1907" spans="1:2" x14ac:dyDescent="0.25">
      <c r="A1907" s="4" t="s">
        <v>8219</v>
      </c>
      <c r="B1907" s="4">
        <v>42</v>
      </c>
    </row>
    <row r="1908" spans="1:2" x14ac:dyDescent="0.25">
      <c r="A1908" s="4" t="s">
        <v>8219</v>
      </c>
      <c r="B1908" s="4">
        <v>31</v>
      </c>
    </row>
    <row r="1909" spans="1:2" x14ac:dyDescent="0.25">
      <c r="A1909" s="4" t="s">
        <v>8219</v>
      </c>
      <c r="B1909" s="4">
        <v>38</v>
      </c>
    </row>
    <row r="1910" spans="1:2" x14ac:dyDescent="0.25">
      <c r="A1910" s="4" t="s">
        <v>8219</v>
      </c>
      <c r="B1910" s="4">
        <v>8</v>
      </c>
    </row>
    <row r="1911" spans="1:2" x14ac:dyDescent="0.25">
      <c r="A1911" s="4" t="s">
        <v>8219</v>
      </c>
      <c r="B1911" s="4">
        <v>39</v>
      </c>
    </row>
    <row r="1912" spans="1:2" x14ac:dyDescent="0.25">
      <c r="A1912" s="4" t="s">
        <v>8219</v>
      </c>
      <c r="B1912" s="4">
        <v>29</v>
      </c>
    </row>
    <row r="1913" spans="1:2" x14ac:dyDescent="0.25">
      <c r="A1913" s="4" t="s">
        <v>8219</v>
      </c>
      <c r="B1913" s="4">
        <v>72</v>
      </c>
    </row>
    <row r="1914" spans="1:2" x14ac:dyDescent="0.25">
      <c r="A1914" s="4" t="s">
        <v>8219</v>
      </c>
      <c r="B1914" s="4">
        <v>15</v>
      </c>
    </row>
    <row r="1915" spans="1:2" x14ac:dyDescent="0.25">
      <c r="A1915" s="4" t="s">
        <v>8219</v>
      </c>
      <c r="B1915" s="4">
        <v>33</v>
      </c>
    </row>
    <row r="1916" spans="1:2" x14ac:dyDescent="0.25">
      <c r="A1916" s="4" t="s">
        <v>8219</v>
      </c>
      <c r="B1916" s="4">
        <v>15</v>
      </c>
    </row>
    <row r="1917" spans="1:2" x14ac:dyDescent="0.25">
      <c r="A1917" s="4" t="s">
        <v>8219</v>
      </c>
      <c r="B1917" s="4">
        <v>19</v>
      </c>
    </row>
    <row r="1918" spans="1:2" x14ac:dyDescent="0.25">
      <c r="A1918" s="4" t="s">
        <v>8219</v>
      </c>
      <c r="B1918" s="4">
        <v>17</v>
      </c>
    </row>
    <row r="1919" spans="1:2" x14ac:dyDescent="0.25">
      <c r="A1919" s="4" t="s">
        <v>8219</v>
      </c>
      <c r="B1919" s="4">
        <v>44</v>
      </c>
    </row>
    <row r="1920" spans="1:2" x14ac:dyDescent="0.25">
      <c r="A1920" s="4" t="s">
        <v>8219</v>
      </c>
      <c r="B1920" s="4">
        <v>10</v>
      </c>
    </row>
    <row r="1921" spans="1:2" x14ac:dyDescent="0.25">
      <c r="A1921" s="4" t="s">
        <v>8219</v>
      </c>
      <c r="B1921" s="4">
        <v>46</v>
      </c>
    </row>
    <row r="1922" spans="1:2" x14ac:dyDescent="0.25">
      <c r="A1922" s="4" t="s">
        <v>8219</v>
      </c>
      <c r="B1922" s="4">
        <v>11</v>
      </c>
    </row>
    <row r="1923" spans="1:2" x14ac:dyDescent="0.25">
      <c r="A1923" s="4" t="s">
        <v>8219</v>
      </c>
      <c r="B1923" s="4">
        <v>13</v>
      </c>
    </row>
    <row r="1924" spans="1:2" x14ac:dyDescent="0.25">
      <c r="A1924" s="4" t="s">
        <v>8219</v>
      </c>
      <c r="B1924" s="4">
        <v>33</v>
      </c>
    </row>
    <row r="1925" spans="1:2" x14ac:dyDescent="0.25">
      <c r="A1925" s="4" t="s">
        <v>8219</v>
      </c>
      <c r="B1925" s="4">
        <v>28</v>
      </c>
    </row>
    <row r="1926" spans="1:2" x14ac:dyDescent="0.25">
      <c r="A1926" s="4" t="s">
        <v>8219</v>
      </c>
      <c r="B1926" s="4">
        <v>21</v>
      </c>
    </row>
    <row r="1927" spans="1:2" x14ac:dyDescent="0.25">
      <c r="A1927" s="4" t="s">
        <v>8219</v>
      </c>
      <c r="B1927" s="4">
        <v>13</v>
      </c>
    </row>
    <row r="1928" spans="1:2" x14ac:dyDescent="0.25">
      <c r="A1928" s="4" t="s">
        <v>8219</v>
      </c>
      <c r="B1928" s="4">
        <v>34</v>
      </c>
    </row>
    <row r="1929" spans="1:2" x14ac:dyDescent="0.25">
      <c r="A1929" s="4" t="s">
        <v>8219</v>
      </c>
      <c r="B1929" s="4">
        <v>80</v>
      </c>
    </row>
    <row r="1930" spans="1:2" x14ac:dyDescent="0.25">
      <c r="A1930" s="4" t="s">
        <v>8219</v>
      </c>
      <c r="B1930" s="4">
        <v>74</v>
      </c>
    </row>
    <row r="1931" spans="1:2" x14ac:dyDescent="0.25">
      <c r="A1931" s="4" t="s">
        <v>8219</v>
      </c>
      <c r="B1931" s="4">
        <v>7</v>
      </c>
    </row>
    <row r="1932" spans="1:2" x14ac:dyDescent="0.25">
      <c r="A1932" s="4" t="s">
        <v>8219</v>
      </c>
      <c r="B1932" s="4">
        <v>34</v>
      </c>
    </row>
    <row r="1933" spans="1:2" x14ac:dyDescent="0.25">
      <c r="A1933" s="4" t="s">
        <v>8219</v>
      </c>
      <c r="B1933" s="4">
        <v>86</v>
      </c>
    </row>
    <row r="1934" spans="1:2" x14ac:dyDescent="0.25">
      <c r="A1934" s="4" t="s">
        <v>8219</v>
      </c>
      <c r="B1934" s="4">
        <v>37</v>
      </c>
    </row>
    <row r="1935" spans="1:2" x14ac:dyDescent="0.25">
      <c r="A1935" s="4" t="s">
        <v>8219</v>
      </c>
      <c r="B1935" s="4">
        <v>18</v>
      </c>
    </row>
    <row r="1936" spans="1:2" x14ac:dyDescent="0.25">
      <c r="A1936" s="4" t="s">
        <v>8219</v>
      </c>
      <c r="B1936" s="4">
        <v>22</v>
      </c>
    </row>
    <row r="1937" spans="1:2" x14ac:dyDescent="0.25">
      <c r="A1937" s="4" t="s">
        <v>8219</v>
      </c>
      <c r="B1937" s="4">
        <v>26</v>
      </c>
    </row>
    <row r="1938" spans="1:2" x14ac:dyDescent="0.25">
      <c r="A1938" s="4" t="s">
        <v>8219</v>
      </c>
      <c r="B1938" s="4">
        <v>27</v>
      </c>
    </row>
    <row r="1939" spans="1:2" x14ac:dyDescent="0.25">
      <c r="A1939" s="4" t="s">
        <v>8219</v>
      </c>
      <c r="B1939" s="4">
        <v>8</v>
      </c>
    </row>
    <row r="1940" spans="1:2" x14ac:dyDescent="0.25">
      <c r="A1940" s="4" t="s">
        <v>8219</v>
      </c>
      <c r="B1940" s="4">
        <v>204</v>
      </c>
    </row>
    <row r="1941" spans="1:2" x14ac:dyDescent="0.25">
      <c r="A1941" s="4" t="s">
        <v>8219</v>
      </c>
      <c r="B1941" s="4">
        <v>46</v>
      </c>
    </row>
    <row r="1942" spans="1:2" x14ac:dyDescent="0.25">
      <c r="A1942" s="4" t="s">
        <v>8219</v>
      </c>
      <c r="B1942" s="4">
        <v>17</v>
      </c>
    </row>
    <row r="1943" spans="1:2" x14ac:dyDescent="0.25">
      <c r="A1943" s="4" t="s">
        <v>8219</v>
      </c>
      <c r="B1943" s="4">
        <v>28</v>
      </c>
    </row>
    <row r="1944" spans="1:2" x14ac:dyDescent="0.25">
      <c r="A1944" s="4" t="s">
        <v>8219</v>
      </c>
      <c r="B1944" s="4">
        <v>83</v>
      </c>
    </row>
    <row r="1945" spans="1:2" x14ac:dyDescent="0.25">
      <c r="A1945" s="4" t="s">
        <v>8219</v>
      </c>
      <c r="B1945" s="4">
        <v>13</v>
      </c>
    </row>
    <row r="1946" spans="1:2" x14ac:dyDescent="0.25">
      <c r="A1946" s="4" t="s">
        <v>8219</v>
      </c>
      <c r="B1946" s="4">
        <v>8</v>
      </c>
    </row>
    <row r="1947" spans="1:2" x14ac:dyDescent="0.25">
      <c r="A1947" s="4" t="s">
        <v>8219</v>
      </c>
      <c r="B1947" s="4">
        <v>32</v>
      </c>
    </row>
    <row r="1948" spans="1:2" x14ac:dyDescent="0.25">
      <c r="A1948" s="4" t="s">
        <v>8219</v>
      </c>
      <c r="B1948" s="4">
        <v>85</v>
      </c>
    </row>
    <row r="1949" spans="1:2" x14ac:dyDescent="0.25">
      <c r="A1949" s="4" t="s">
        <v>8219</v>
      </c>
      <c r="B1949" s="4">
        <v>29</v>
      </c>
    </row>
    <row r="1950" spans="1:2" x14ac:dyDescent="0.25">
      <c r="A1950" s="4" t="s">
        <v>8219</v>
      </c>
      <c r="B1950" s="4">
        <v>24</v>
      </c>
    </row>
    <row r="1951" spans="1:2" x14ac:dyDescent="0.25">
      <c r="A1951" s="4" t="s">
        <v>8219</v>
      </c>
      <c r="B1951" s="4">
        <v>8</v>
      </c>
    </row>
    <row r="1952" spans="1:2" x14ac:dyDescent="0.25">
      <c r="A1952" s="4" t="s">
        <v>8219</v>
      </c>
      <c r="B1952" s="4">
        <v>19</v>
      </c>
    </row>
    <row r="1953" spans="1:2" x14ac:dyDescent="0.25">
      <c r="A1953" s="4" t="s">
        <v>8219</v>
      </c>
      <c r="B1953" s="4">
        <v>336</v>
      </c>
    </row>
    <row r="1954" spans="1:2" x14ac:dyDescent="0.25">
      <c r="A1954" s="4" t="s">
        <v>8219</v>
      </c>
      <c r="B1954" s="4">
        <v>13</v>
      </c>
    </row>
    <row r="1955" spans="1:2" x14ac:dyDescent="0.25">
      <c r="A1955" s="4" t="s">
        <v>8219</v>
      </c>
      <c r="B1955" s="4">
        <v>42</v>
      </c>
    </row>
    <row r="1956" spans="1:2" x14ac:dyDescent="0.25">
      <c r="A1956" s="4" t="s">
        <v>8219</v>
      </c>
      <c r="B1956" s="4">
        <v>64</v>
      </c>
    </row>
    <row r="1957" spans="1:2" x14ac:dyDescent="0.25">
      <c r="A1957" s="4" t="s">
        <v>8219</v>
      </c>
      <c r="B1957" s="4">
        <v>25</v>
      </c>
    </row>
    <row r="1958" spans="1:2" x14ac:dyDescent="0.25">
      <c r="A1958" s="4" t="s">
        <v>8219</v>
      </c>
      <c r="B1958" s="4">
        <v>20</v>
      </c>
    </row>
    <row r="1959" spans="1:2" x14ac:dyDescent="0.25">
      <c r="A1959" s="4" t="s">
        <v>8219</v>
      </c>
      <c r="B1959" s="4">
        <v>104</v>
      </c>
    </row>
    <row r="1960" spans="1:2" x14ac:dyDescent="0.25">
      <c r="A1960" s="4" t="s">
        <v>8219</v>
      </c>
      <c r="B1960" s="4">
        <v>53</v>
      </c>
    </row>
    <row r="1961" spans="1:2" x14ac:dyDescent="0.25">
      <c r="A1961" s="4" t="s">
        <v>8219</v>
      </c>
      <c r="B1961" s="4">
        <v>14</v>
      </c>
    </row>
    <row r="1962" spans="1:2" x14ac:dyDescent="0.25">
      <c r="A1962" s="4" t="s">
        <v>8219</v>
      </c>
      <c r="B1962" s="4">
        <v>20</v>
      </c>
    </row>
    <row r="1963" spans="1:2" x14ac:dyDescent="0.25">
      <c r="A1963" s="4" t="s">
        <v>8219</v>
      </c>
      <c r="B1963" s="4">
        <v>558</v>
      </c>
    </row>
    <row r="1964" spans="1:2" x14ac:dyDescent="0.25">
      <c r="A1964" s="4" t="s">
        <v>8219</v>
      </c>
      <c r="B1964" s="4">
        <v>22</v>
      </c>
    </row>
    <row r="1965" spans="1:2" x14ac:dyDescent="0.25">
      <c r="A1965" s="4" t="s">
        <v>8219</v>
      </c>
      <c r="B1965" s="4">
        <v>24</v>
      </c>
    </row>
    <row r="1966" spans="1:2" x14ac:dyDescent="0.25">
      <c r="A1966" s="4" t="s">
        <v>8219</v>
      </c>
      <c r="B1966" s="4">
        <v>74</v>
      </c>
    </row>
    <row r="1967" spans="1:2" x14ac:dyDescent="0.25">
      <c r="A1967" s="4" t="s">
        <v>8219</v>
      </c>
      <c r="B1967" s="4">
        <v>54</v>
      </c>
    </row>
    <row r="1968" spans="1:2" x14ac:dyDescent="0.25">
      <c r="A1968" s="4" t="s">
        <v>8219</v>
      </c>
      <c r="B1968" s="4">
        <v>31</v>
      </c>
    </row>
    <row r="1969" spans="1:2" x14ac:dyDescent="0.25">
      <c r="A1969" s="4" t="s">
        <v>8219</v>
      </c>
      <c r="B1969" s="4">
        <v>25</v>
      </c>
    </row>
    <row r="1970" spans="1:2" x14ac:dyDescent="0.25">
      <c r="A1970" s="4" t="s">
        <v>8219</v>
      </c>
      <c r="B1970" s="4">
        <v>17</v>
      </c>
    </row>
    <row r="1971" spans="1:2" x14ac:dyDescent="0.25">
      <c r="A1971" s="4" t="s">
        <v>8219</v>
      </c>
      <c r="B1971" s="4">
        <v>12</v>
      </c>
    </row>
    <row r="1972" spans="1:2" x14ac:dyDescent="0.25">
      <c r="A1972" s="4" t="s">
        <v>8219</v>
      </c>
      <c r="B1972" s="4">
        <v>38</v>
      </c>
    </row>
    <row r="1973" spans="1:2" x14ac:dyDescent="0.25">
      <c r="A1973" s="4" t="s">
        <v>8219</v>
      </c>
      <c r="B1973" s="4">
        <v>41</v>
      </c>
    </row>
    <row r="1974" spans="1:2" x14ac:dyDescent="0.25">
      <c r="A1974" s="4" t="s">
        <v>8219</v>
      </c>
      <c r="B1974" s="4">
        <v>19</v>
      </c>
    </row>
    <row r="1975" spans="1:2" x14ac:dyDescent="0.25">
      <c r="A1975" s="4" t="s">
        <v>8219</v>
      </c>
      <c r="B1975" s="4">
        <v>41</v>
      </c>
    </row>
    <row r="1976" spans="1:2" x14ac:dyDescent="0.25">
      <c r="A1976" s="4" t="s">
        <v>8219</v>
      </c>
      <c r="B1976" s="4">
        <v>26</v>
      </c>
    </row>
    <row r="1977" spans="1:2" x14ac:dyDescent="0.25">
      <c r="A1977" s="4" t="s">
        <v>8219</v>
      </c>
      <c r="B1977" s="4">
        <v>25</v>
      </c>
    </row>
    <row r="1978" spans="1:2" x14ac:dyDescent="0.25">
      <c r="A1978" s="4" t="s">
        <v>8219</v>
      </c>
      <c r="B1978" s="4">
        <v>9</v>
      </c>
    </row>
    <row r="1979" spans="1:2" x14ac:dyDescent="0.25">
      <c r="A1979" s="4" t="s">
        <v>8219</v>
      </c>
      <c r="B1979" s="4">
        <v>78</v>
      </c>
    </row>
    <row r="1980" spans="1:2" x14ac:dyDescent="0.25">
      <c r="A1980" s="4" t="s">
        <v>8219</v>
      </c>
      <c r="B1980" s="4">
        <v>45</v>
      </c>
    </row>
    <row r="1981" spans="1:2" x14ac:dyDescent="0.25">
      <c r="A1981" s="4" t="s">
        <v>8219</v>
      </c>
      <c r="B1981" s="4">
        <v>102</v>
      </c>
    </row>
    <row r="1982" spans="1:2" x14ac:dyDescent="0.25">
      <c r="A1982" s="4" t="s">
        <v>8219</v>
      </c>
      <c r="B1982" s="4">
        <v>5</v>
      </c>
    </row>
    <row r="1983" spans="1:2" x14ac:dyDescent="0.25">
      <c r="A1983" s="4" t="s">
        <v>8219</v>
      </c>
      <c r="B1983" s="4">
        <v>27</v>
      </c>
    </row>
    <row r="1984" spans="1:2" x14ac:dyDescent="0.25">
      <c r="A1984" s="4" t="s">
        <v>8219</v>
      </c>
      <c r="B1984" s="4">
        <v>37</v>
      </c>
    </row>
    <row r="1985" spans="1:2" x14ac:dyDescent="0.25">
      <c r="A1985" s="4" t="s">
        <v>8219</v>
      </c>
      <c r="B1985" s="4">
        <v>14</v>
      </c>
    </row>
    <row r="1986" spans="1:2" x14ac:dyDescent="0.25">
      <c r="A1986" s="4" t="s">
        <v>8219</v>
      </c>
      <c r="B1986" s="4">
        <v>27</v>
      </c>
    </row>
    <row r="1987" spans="1:2" x14ac:dyDescent="0.25">
      <c r="A1987" s="4" t="s">
        <v>8219</v>
      </c>
      <c r="B1987" s="4">
        <v>45</v>
      </c>
    </row>
    <row r="1988" spans="1:2" x14ac:dyDescent="0.25">
      <c r="A1988" s="4" t="s">
        <v>8219</v>
      </c>
      <c r="B1988" s="4">
        <v>49</v>
      </c>
    </row>
    <row r="1989" spans="1:2" x14ac:dyDescent="0.25">
      <c r="A1989" s="4" t="s">
        <v>8219</v>
      </c>
      <c r="B1989" s="4">
        <v>24</v>
      </c>
    </row>
    <row r="1990" spans="1:2" x14ac:dyDescent="0.25">
      <c r="A1990" s="4" t="s">
        <v>8219</v>
      </c>
      <c r="B1990" s="4">
        <v>112</v>
      </c>
    </row>
    <row r="1991" spans="1:2" x14ac:dyDescent="0.25">
      <c r="A1991" s="4" t="s">
        <v>8219</v>
      </c>
      <c r="B1991" s="4">
        <v>23</v>
      </c>
    </row>
    <row r="1992" spans="1:2" x14ac:dyDescent="0.25">
      <c r="A1992" s="4" t="s">
        <v>8219</v>
      </c>
      <c r="B1992" s="4">
        <v>54</v>
      </c>
    </row>
    <row r="1993" spans="1:2" x14ac:dyDescent="0.25">
      <c r="A1993" s="4" t="s">
        <v>8219</v>
      </c>
      <c r="B1993" s="4">
        <v>28</v>
      </c>
    </row>
    <row r="1994" spans="1:2" x14ac:dyDescent="0.25">
      <c r="A1994" s="4" t="s">
        <v>8219</v>
      </c>
      <c r="B1994" s="4">
        <v>11</v>
      </c>
    </row>
    <row r="1995" spans="1:2" x14ac:dyDescent="0.25">
      <c r="A1995" s="4" t="s">
        <v>8219</v>
      </c>
      <c r="B1995" s="4">
        <v>62</v>
      </c>
    </row>
    <row r="1996" spans="1:2" x14ac:dyDescent="0.25">
      <c r="A1996" s="4" t="s">
        <v>8219</v>
      </c>
      <c r="B1996" s="4">
        <v>73</v>
      </c>
    </row>
    <row r="1997" spans="1:2" x14ac:dyDescent="0.25">
      <c r="A1997" s="4" t="s">
        <v>8219</v>
      </c>
      <c r="B1997" s="4">
        <v>18</v>
      </c>
    </row>
    <row r="1998" spans="1:2" x14ac:dyDescent="0.25">
      <c r="A1998" s="4" t="s">
        <v>8219</v>
      </c>
      <c r="B1998" s="4">
        <v>35</v>
      </c>
    </row>
    <row r="1999" spans="1:2" x14ac:dyDescent="0.25">
      <c r="A1999" s="4" t="s">
        <v>8219</v>
      </c>
      <c r="B1999" s="4">
        <v>43</v>
      </c>
    </row>
    <row r="2000" spans="1:2" x14ac:dyDescent="0.25">
      <c r="A2000" s="4" t="s">
        <v>8219</v>
      </c>
      <c r="B2000" s="4">
        <v>36</v>
      </c>
    </row>
    <row r="2001" spans="1:2" x14ac:dyDescent="0.25">
      <c r="A2001" s="4" t="s">
        <v>8219</v>
      </c>
      <c r="B2001" s="4">
        <v>62</v>
      </c>
    </row>
    <row r="2002" spans="1:2" x14ac:dyDescent="0.25">
      <c r="A2002" s="4" t="s">
        <v>8219</v>
      </c>
      <c r="B2002" s="4">
        <v>15</v>
      </c>
    </row>
    <row r="2003" spans="1:2" x14ac:dyDescent="0.25">
      <c r="A2003" s="4" t="s">
        <v>8219</v>
      </c>
      <c r="B2003" s="4">
        <v>33</v>
      </c>
    </row>
    <row r="2004" spans="1:2" x14ac:dyDescent="0.25">
      <c r="A2004" s="4" t="s">
        <v>8219</v>
      </c>
      <c r="B2004" s="4">
        <v>27</v>
      </c>
    </row>
    <row r="2005" spans="1:2" x14ac:dyDescent="0.25">
      <c r="A2005" s="4" t="s">
        <v>8219</v>
      </c>
      <c r="B2005" s="4">
        <v>17</v>
      </c>
    </row>
    <row r="2006" spans="1:2" x14ac:dyDescent="0.25">
      <c r="A2006" s="4" t="s">
        <v>8219</v>
      </c>
      <c r="B2006" s="4">
        <v>4</v>
      </c>
    </row>
    <row r="2007" spans="1:2" x14ac:dyDescent="0.25">
      <c r="A2007" s="4" t="s">
        <v>8219</v>
      </c>
      <c r="B2007" s="4">
        <v>53</v>
      </c>
    </row>
    <row r="2008" spans="1:2" x14ac:dyDescent="0.25">
      <c r="A2008" s="4" t="s">
        <v>8219</v>
      </c>
      <c r="B2008" s="4">
        <v>49</v>
      </c>
    </row>
    <row r="2009" spans="1:2" x14ac:dyDescent="0.25">
      <c r="A2009" s="4" t="s">
        <v>8219</v>
      </c>
      <c r="B2009" s="4">
        <v>57</v>
      </c>
    </row>
    <row r="2010" spans="1:2" x14ac:dyDescent="0.25">
      <c r="A2010" s="4" t="s">
        <v>8219</v>
      </c>
      <c r="B2010" s="4">
        <v>69</v>
      </c>
    </row>
    <row r="2011" spans="1:2" x14ac:dyDescent="0.25">
      <c r="A2011" s="4" t="s">
        <v>8219</v>
      </c>
      <c r="B2011" s="4">
        <v>15</v>
      </c>
    </row>
    <row r="2012" spans="1:2" x14ac:dyDescent="0.25">
      <c r="A2012" s="4" t="s">
        <v>8219</v>
      </c>
      <c r="B2012" s="4">
        <v>64</v>
      </c>
    </row>
    <row r="2013" spans="1:2" x14ac:dyDescent="0.25">
      <c r="A2013" s="4" t="s">
        <v>8219</v>
      </c>
      <c r="B2013" s="4">
        <v>20</v>
      </c>
    </row>
    <row r="2014" spans="1:2" x14ac:dyDescent="0.25">
      <c r="A2014" s="4" t="s">
        <v>8219</v>
      </c>
      <c r="B2014" s="4">
        <v>27</v>
      </c>
    </row>
    <row r="2015" spans="1:2" x14ac:dyDescent="0.25">
      <c r="A2015" s="4" t="s">
        <v>8219</v>
      </c>
      <c r="B2015" s="4">
        <v>21</v>
      </c>
    </row>
    <row r="2016" spans="1:2" x14ac:dyDescent="0.25">
      <c r="A2016" s="4" t="s">
        <v>8219</v>
      </c>
      <c r="B2016" s="4">
        <v>31</v>
      </c>
    </row>
    <row r="2017" spans="1:2" x14ac:dyDescent="0.25">
      <c r="A2017" s="4" t="s">
        <v>8219</v>
      </c>
      <c r="B2017" s="4">
        <v>51</v>
      </c>
    </row>
    <row r="2018" spans="1:2" x14ac:dyDescent="0.25">
      <c r="A2018" s="4" t="s">
        <v>8219</v>
      </c>
      <c r="B2018" s="4">
        <v>57</v>
      </c>
    </row>
    <row r="2019" spans="1:2" x14ac:dyDescent="0.25">
      <c r="A2019" s="4" t="s">
        <v>8219</v>
      </c>
      <c r="B2019" s="4">
        <v>20</v>
      </c>
    </row>
    <row r="2020" spans="1:2" x14ac:dyDescent="0.25">
      <c r="A2020" s="4" t="s">
        <v>8219</v>
      </c>
      <c r="B2020" s="4">
        <v>71</v>
      </c>
    </row>
    <row r="2021" spans="1:2" x14ac:dyDescent="0.25">
      <c r="A2021" s="4" t="s">
        <v>8219</v>
      </c>
      <c r="B2021" s="4">
        <v>72</v>
      </c>
    </row>
    <row r="2022" spans="1:2" x14ac:dyDescent="0.25">
      <c r="A2022" s="4" t="s">
        <v>8219</v>
      </c>
      <c r="B2022" s="4">
        <v>45</v>
      </c>
    </row>
    <row r="2023" spans="1:2" x14ac:dyDescent="0.25">
      <c r="A2023" s="4" t="s">
        <v>8219</v>
      </c>
      <c r="B2023" s="4">
        <v>51</v>
      </c>
    </row>
    <row r="2024" spans="1:2" x14ac:dyDescent="0.25">
      <c r="A2024" s="4" t="s">
        <v>8219</v>
      </c>
      <c r="B2024" s="4">
        <v>56</v>
      </c>
    </row>
    <row r="2025" spans="1:2" x14ac:dyDescent="0.25">
      <c r="A2025" s="4" t="s">
        <v>8219</v>
      </c>
      <c r="B2025" s="4">
        <v>17</v>
      </c>
    </row>
    <row r="2026" spans="1:2" x14ac:dyDescent="0.25">
      <c r="A2026" s="4" t="s">
        <v>8219</v>
      </c>
      <c r="B2026" s="4">
        <v>197</v>
      </c>
    </row>
    <row r="2027" spans="1:2" x14ac:dyDescent="0.25">
      <c r="A2027" s="4" t="s">
        <v>8219</v>
      </c>
      <c r="B2027" s="4">
        <v>70</v>
      </c>
    </row>
    <row r="2028" spans="1:2" x14ac:dyDescent="0.25">
      <c r="A2028" s="4" t="s">
        <v>8219</v>
      </c>
      <c r="B2028" s="4">
        <v>21</v>
      </c>
    </row>
    <row r="2029" spans="1:2" x14ac:dyDescent="0.25">
      <c r="A2029" s="4" t="s">
        <v>8219</v>
      </c>
      <c r="B2029" s="4">
        <v>34</v>
      </c>
    </row>
    <row r="2030" spans="1:2" x14ac:dyDescent="0.25">
      <c r="A2030" s="4" t="s">
        <v>8219</v>
      </c>
      <c r="B2030" s="4">
        <v>39</v>
      </c>
    </row>
    <row r="2031" spans="1:2" x14ac:dyDescent="0.25">
      <c r="A2031" s="4" t="s">
        <v>8219</v>
      </c>
      <c r="B2031" s="4">
        <v>78</v>
      </c>
    </row>
    <row r="2032" spans="1:2" x14ac:dyDescent="0.25">
      <c r="A2032" s="4" t="s">
        <v>8219</v>
      </c>
      <c r="B2032" s="4">
        <v>48</v>
      </c>
    </row>
    <row r="2033" spans="1:2" x14ac:dyDescent="0.25">
      <c r="A2033" s="4" t="s">
        <v>8219</v>
      </c>
      <c r="B2033" s="4">
        <v>29</v>
      </c>
    </row>
    <row r="2034" spans="1:2" x14ac:dyDescent="0.25">
      <c r="A2034" s="4" t="s">
        <v>8219</v>
      </c>
      <c r="B2034" s="4">
        <v>73</v>
      </c>
    </row>
    <row r="2035" spans="1:2" x14ac:dyDescent="0.25">
      <c r="A2035" s="4" t="s">
        <v>8219</v>
      </c>
      <c r="B2035" s="4">
        <v>8</v>
      </c>
    </row>
    <row r="2036" spans="1:2" x14ac:dyDescent="0.25">
      <c r="A2036" s="4" t="s">
        <v>8219</v>
      </c>
      <c r="B2036" s="4">
        <v>17</v>
      </c>
    </row>
    <row r="2037" spans="1:2" x14ac:dyDescent="0.25">
      <c r="A2037" s="4" t="s">
        <v>8219</v>
      </c>
      <c r="B2037" s="4">
        <v>9</v>
      </c>
    </row>
    <row r="2038" spans="1:2" x14ac:dyDescent="0.25">
      <c r="A2038" s="4" t="s">
        <v>8219</v>
      </c>
      <c r="B2038" s="4">
        <v>17</v>
      </c>
    </row>
    <row r="2039" spans="1:2" x14ac:dyDescent="0.25">
      <c r="A2039" s="4" t="s">
        <v>8219</v>
      </c>
      <c r="B2039" s="4">
        <v>33</v>
      </c>
    </row>
    <row r="2040" spans="1:2" x14ac:dyDescent="0.25">
      <c r="A2040" s="4" t="s">
        <v>8219</v>
      </c>
      <c r="B2040" s="4">
        <v>38</v>
      </c>
    </row>
    <row r="2041" spans="1:2" x14ac:dyDescent="0.25">
      <c r="A2041" s="4" t="s">
        <v>8219</v>
      </c>
      <c r="B2041" s="4">
        <v>79</v>
      </c>
    </row>
    <row r="2042" spans="1:2" x14ac:dyDescent="0.25">
      <c r="A2042" s="4" t="s">
        <v>8219</v>
      </c>
      <c r="B2042" s="4">
        <v>46</v>
      </c>
    </row>
    <row r="2043" spans="1:2" x14ac:dyDescent="0.25">
      <c r="A2043" s="4" t="s">
        <v>8219</v>
      </c>
      <c r="B2043" s="4">
        <v>20</v>
      </c>
    </row>
    <row r="2044" spans="1:2" x14ac:dyDescent="0.25">
      <c r="A2044" s="4" t="s">
        <v>8219</v>
      </c>
      <c r="B2044" s="4">
        <v>20</v>
      </c>
    </row>
    <row r="2045" spans="1:2" x14ac:dyDescent="0.25">
      <c r="A2045" s="4" t="s">
        <v>8219</v>
      </c>
      <c r="B2045" s="4">
        <v>13</v>
      </c>
    </row>
    <row r="2046" spans="1:2" x14ac:dyDescent="0.25">
      <c r="A2046" s="4" t="s">
        <v>8219</v>
      </c>
      <c r="B2046" s="4">
        <v>22</v>
      </c>
    </row>
    <row r="2047" spans="1:2" x14ac:dyDescent="0.25">
      <c r="A2047" s="4" t="s">
        <v>8219</v>
      </c>
      <c r="B2047" s="4">
        <v>36</v>
      </c>
    </row>
    <row r="2048" spans="1:2" x14ac:dyDescent="0.25">
      <c r="A2048" s="4" t="s">
        <v>8219</v>
      </c>
      <c r="B2048" s="4">
        <v>40</v>
      </c>
    </row>
    <row r="2049" spans="1:2" x14ac:dyDescent="0.25">
      <c r="A2049" s="4" t="s">
        <v>8219</v>
      </c>
      <c r="B2049" s="4">
        <v>9</v>
      </c>
    </row>
    <row r="2050" spans="1:2" x14ac:dyDescent="0.25">
      <c r="A2050" s="4" t="s">
        <v>8219</v>
      </c>
      <c r="B2050" s="4">
        <v>19</v>
      </c>
    </row>
    <row r="2051" spans="1:2" x14ac:dyDescent="0.25">
      <c r="A2051" s="4" t="s">
        <v>8219</v>
      </c>
      <c r="B2051" s="4">
        <v>14</v>
      </c>
    </row>
    <row r="2052" spans="1:2" x14ac:dyDescent="0.25">
      <c r="A2052" s="4" t="s">
        <v>8219</v>
      </c>
      <c r="B2052" s="4">
        <v>38</v>
      </c>
    </row>
    <row r="2053" spans="1:2" x14ac:dyDescent="0.25">
      <c r="A2053" s="4" t="s">
        <v>8219</v>
      </c>
      <c r="B2053" s="4">
        <v>58</v>
      </c>
    </row>
    <row r="2054" spans="1:2" x14ac:dyDescent="0.25">
      <c r="A2054" s="4" t="s">
        <v>8219</v>
      </c>
      <c r="B2054" s="4">
        <v>28</v>
      </c>
    </row>
    <row r="2055" spans="1:2" x14ac:dyDescent="0.25">
      <c r="A2055" s="4" t="s">
        <v>8219</v>
      </c>
      <c r="B2055" s="4">
        <v>17</v>
      </c>
    </row>
    <row r="2056" spans="1:2" x14ac:dyDescent="0.25">
      <c r="A2056" s="4" t="s">
        <v>8219</v>
      </c>
      <c r="B2056" s="4">
        <v>12</v>
      </c>
    </row>
    <row r="2057" spans="1:2" x14ac:dyDescent="0.25">
      <c r="A2057" s="4" t="s">
        <v>8219</v>
      </c>
      <c r="B2057" s="4">
        <v>40</v>
      </c>
    </row>
    <row r="2058" spans="1:2" x14ac:dyDescent="0.25">
      <c r="A2058" s="4" t="s">
        <v>8219</v>
      </c>
      <c r="B2058" s="4">
        <v>57</v>
      </c>
    </row>
    <row r="2059" spans="1:2" x14ac:dyDescent="0.25">
      <c r="A2059" s="4" t="s">
        <v>8219</v>
      </c>
      <c r="B2059" s="4">
        <v>114</v>
      </c>
    </row>
    <row r="2060" spans="1:2" x14ac:dyDescent="0.25">
      <c r="A2060" s="4" t="s">
        <v>8219</v>
      </c>
      <c r="B2060" s="4">
        <v>31</v>
      </c>
    </row>
    <row r="2061" spans="1:2" x14ac:dyDescent="0.25">
      <c r="A2061" s="4" t="s">
        <v>8219</v>
      </c>
      <c r="B2061" s="4">
        <v>3</v>
      </c>
    </row>
    <row r="2062" spans="1:2" x14ac:dyDescent="0.25">
      <c r="A2062" s="4" t="s">
        <v>8219</v>
      </c>
      <c r="B2062" s="4">
        <v>16</v>
      </c>
    </row>
    <row r="2063" spans="1:2" x14ac:dyDescent="0.25">
      <c r="A2063" s="4" t="s">
        <v>8219</v>
      </c>
      <c r="B2063" s="4">
        <v>199</v>
      </c>
    </row>
    <row r="2064" spans="1:2" x14ac:dyDescent="0.25">
      <c r="A2064" s="4" t="s">
        <v>8219</v>
      </c>
      <c r="B2064" s="4">
        <v>31</v>
      </c>
    </row>
    <row r="2065" spans="1:2" x14ac:dyDescent="0.25">
      <c r="A2065" s="4" t="s">
        <v>8219</v>
      </c>
      <c r="B2065" s="4">
        <v>30</v>
      </c>
    </row>
    <row r="2066" spans="1:2" x14ac:dyDescent="0.25">
      <c r="A2066" s="4" t="s">
        <v>8219</v>
      </c>
      <c r="B2066" s="4">
        <v>34</v>
      </c>
    </row>
    <row r="2067" spans="1:2" x14ac:dyDescent="0.25">
      <c r="A2067" s="4" t="s">
        <v>8219</v>
      </c>
      <c r="B2067" s="4">
        <v>18</v>
      </c>
    </row>
    <row r="2068" spans="1:2" x14ac:dyDescent="0.25">
      <c r="A2068" s="4" t="s">
        <v>8219</v>
      </c>
      <c r="B2068" s="4">
        <v>67</v>
      </c>
    </row>
    <row r="2069" spans="1:2" x14ac:dyDescent="0.25">
      <c r="A2069" s="4" t="s">
        <v>8219</v>
      </c>
      <c r="B2069" s="4">
        <v>66</v>
      </c>
    </row>
    <row r="2070" spans="1:2" x14ac:dyDescent="0.25">
      <c r="A2070" s="4" t="s">
        <v>8219</v>
      </c>
      <c r="B2070" s="4">
        <v>23</v>
      </c>
    </row>
    <row r="2071" spans="1:2" x14ac:dyDescent="0.25">
      <c r="A2071" s="4" t="s">
        <v>8219</v>
      </c>
      <c r="B2071" s="4">
        <v>126</v>
      </c>
    </row>
    <row r="2072" spans="1:2" x14ac:dyDescent="0.25">
      <c r="A2072" s="4" t="s">
        <v>8219</v>
      </c>
      <c r="B2072" s="4">
        <v>6</v>
      </c>
    </row>
    <row r="2073" spans="1:2" x14ac:dyDescent="0.25">
      <c r="A2073" s="4" t="s">
        <v>8219</v>
      </c>
      <c r="B2073" s="4">
        <v>25</v>
      </c>
    </row>
    <row r="2074" spans="1:2" x14ac:dyDescent="0.25">
      <c r="A2074" s="4" t="s">
        <v>8219</v>
      </c>
      <c r="B2074" s="4">
        <v>39</v>
      </c>
    </row>
    <row r="2075" spans="1:2" x14ac:dyDescent="0.25">
      <c r="A2075" s="4" t="s">
        <v>8219</v>
      </c>
      <c r="B2075" s="4">
        <v>62</v>
      </c>
    </row>
    <row r="2076" spans="1:2" x14ac:dyDescent="0.25">
      <c r="A2076" s="4" t="s">
        <v>8219</v>
      </c>
      <c r="B2076" s="4">
        <v>31</v>
      </c>
    </row>
    <row r="2077" spans="1:2" x14ac:dyDescent="0.25">
      <c r="A2077" s="4" t="s">
        <v>8219</v>
      </c>
      <c r="B2077" s="4">
        <v>274</v>
      </c>
    </row>
    <row r="2078" spans="1:2" x14ac:dyDescent="0.25">
      <c r="A2078" s="4" t="s">
        <v>8219</v>
      </c>
      <c r="B2078" s="4">
        <v>17</v>
      </c>
    </row>
    <row r="2079" spans="1:2" x14ac:dyDescent="0.25">
      <c r="A2079" s="4" t="s">
        <v>8219</v>
      </c>
      <c r="B2079" s="4">
        <v>14</v>
      </c>
    </row>
    <row r="2080" spans="1:2" x14ac:dyDescent="0.25">
      <c r="A2080" s="4" t="s">
        <v>8219</v>
      </c>
      <c r="B2080" s="4">
        <v>60</v>
      </c>
    </row>
    <row r="2081" spans="1:2" x14ac:dyDescent="0.25">
      <c r="A2081" s="4" t="s">
        <v>8219</v>
      </c>
      <c r="B2081" s="4">
        <v>33</v>
      </c>
    </row>
    <row r="2082" spans="1:2" x14ac:dyDescent="0.25">
      <c r="A2082" s="4" t="s">
        <v>8219</v>
      </c>
      <c r="B2082" s="4">
        <v>78</v>
      </c>
    </row>
    <row r="2083" spans="1:2" x14ac:dyDescent="0.25">
      <c r="A2083" s="4" t="s">
        <v>8219</v>
      </c>
      <c r="B2083" s="4">
        <v>30</v>
      </c>
    </row>
    <row r="2084" spans="1:2" x14ac:dyDescent="0.25">
      <c r="A2084" s="4" t="s">
        <v>8219</v>
      </c>
      <c r="B2084" s="4">
        <v>136</v>
      </c>
    </row>
    <row r="2085" spans="1:2" x14ac:dyDescent="0.25">
      <c r="A2085" s="4" t="s">
        <v>8219</v>
      </c>
      <c r="B2085" s="4">
        <v>40</v>
      </c>
    </row>
    <row r="2086" spans="1:2" x14ac:dyDescent="0.25">
      <c r="A2086" s="4" t="s">
        <v>8219</v>
      </c>
      <c r="B2086" s="4">
        <v>18</v>
      </c>
    </row>
    <row r="2087" spans="1:2" x14ac:dyDescent="0.25">
      <c r="A2087" s="4" t="s">
        <v>8219</v>
      </c>
      <c r="B2087" s="4">
        <v>39</v>
      </c>
    </row>
    <row r="2088" spans="1:2" x14ac:dyDescent="0.25">
      <c r="A2088" s="4" t="s">
        <v>8219</v>
      </c>
      <c r="B2088" s="4">
        <v>21</v>
      </c>
    </row>
    <row r="2089" spans="1:2" x14ac:dyDescent="0.25">
      <c r="A2089" s="4" t="s">
        <v>8219</v>
      </c>
      <c r="B2089" s="4">
        <v>30</v>
      </c>
    </row>
    <row r="2090" spans="1:2" x14ac:dyDescent="0.25">
      <c r="A2090" s="4" t="s">
        <v>8219</v>
      </c>
      <c r="B2090" s="4">
        <v>27</v>
      </c>
    </row>
    <row r="2091" spans="1:2" x14ac:dyDescent="0.25">
      <c r="A2091" s="4" t="s">
        <v>8219</v>
      </c>
      <c r="B2091" s="4">
        <v>35</v>
      </c>
    </row>
    <row r="2092" spans="1:2" x14ac:dyDescent="0.25">
      <c r="A2092" s="4" t="s">
        <v>8219</v>
      </c>
      <c r="B2092" s="4">
        <v>13</v>
      </c>
    </row>
    <row r="2093" spans="1:2" x14ac:dyDescent="0.25">
      <c r="A2093" s="4" t="s">
        <v>8219</v>
      </c>
      <c r="B2093" s="4">
        <v>23</v>
      </c>
    </row>
    <row r="2094" spans="1:2" x14ac:dyDescent="0.25">
      <c r="A2094" s="4" t="s">
        <v>8219</v>
      </c>
      <c r="B2094" s="4">
        <v>39</v>
      </c>
    </row>
    <row r="2095" spans="1:2" x14ac:dyDescent="0.25">
      <c r="A2095" s="4" t="s">
        <v>8219</v>
      </c>
      <c r="B2095" s="4">
        <v>35</v>
      </c>
    </row>
    <row r="2096" spans="1:2" x14ac:dyDescent="0.25">
      <c r="A2096" s="4" t="s">
        <v>8219</v>
      </c>
      <c r="B2096" s="4">
        <v>27</v>
      </c>
    </row>
    <row r="2097" spans="1:2" x14ac:dyDescent="0.25">
      <c r="A2097" s="4" t="s">
        <v>8219</v>
      </c>
      <c r="B2097" s="4">
        <v>21</v>
      </c>
    </row>
    <row r="2098" spans="1:2" x14ac:dyDescent="0.25">
      <c r="A2098" s="4" t="s">
        <v>8219</v>
      </c>
      <c r="B2098" s="4">
        <v>104</v>
      </c>
    </row>
    <row r="2099" spans="1:2" x14ac:dyDescent="0.25">
      <c r="A2099" s="4" t="s">
        <v>8219</v>
      </c>
      <c r="B2099" s="4">
        <v>19</v>
      </c>
    </row>
    <row r="2100" spans="1:2" x14ac:dyDescent="0.25">
      <c r="A2100" s="4" t="s">
        <v>8219</v>
      </c>
      <c r="B2100" s="4">
        <v>97</v>
      </c>
    </row>
    <row r="2101" spans="1:2" x14ac:dyDescent="0.25">
      <c r="A2101" s="4" t="s">
        <v>8219</v>
      </c>
      <c r="B2101" s="4">
        <v>27</v>
      </c>
    </row>
    <row r="2102" spans="1:2" x14ac:dyDescent="0.25">
      <c r="A2102" s="4" t="s">
        <v>8219</v>
      </c>
      <c r="B2102" s="4">
        <v>24</v>
      </c>
    </row>
    <row r="2103" spans="1:2" x14ac:dyDescent="0.25">
      <c r="A2103" s="4" t="s">
        <v>8219</v>
      </c>
      <c r="B2103" s="4">
        <v>13</v>
      </c>
    </row>
    <row r="2104" spans="1:2" x14ac:dyDescent="0.25">
      <c r="A2104" s="4" t="s">
        <v>8219</v>
      </c>
      <c r="B2104" s="4">
        <v>46</v>
      </c>
    </row>
    <row r="2105" spans="1:2" x14ac:dyDescent="0.25">
      <c r="A2105" s="4" t="s">
        <v>8219</v>
      </c>
      <c r="B2105" s="4">
        <v>4</v>
      </c>
    </row>
    <row r="2106" spans="1:2" x14ac:dyDescent="0.25">
      <c r="A2106" s="4" t="s">
        <v>8219</v>
      </c>
      <c r="B2106" s="4">
        <v>40</v>
      </c>
    </row>
    <row r="2107" spans="1:2" x14ac:dyDescent="0.25">
      <c r="A2107" s="4" t="s">
        <v>8219</v>
      </c>
      <c r="B2107" s="4">
        <v>44</v>
      </c>
    </row>
    <row r="2108" spans="1:2" x14ac:dyDescent="0.25">
      <c r="A2108" s="4" t="s">
        <v>8219</v>
      </c>
      <c r="B2108" s="4">
        <v>35</v>
      </c>
    </row>
    <row r="2109" spans="1:2" x14ac:dyDescent="0.25">
      <c r="A2109" s="4" t="s">
        <v>8219</v>
      </c>
      <c r="B2109" s="4">
        <v>63</v>
      </c>
    </row>
    <row r="2110" spans="1:2" x14ac:dyDescent="0.25">
      <c r="A2110" s="4" t="s">
        <v>8219</v>
      </c>
      <c r="B2110" s="4">
        <v>89</v>
      </c>
    </row>
    <row r="2111" spans="1:2" x14ac:dyDescent="0.25">
      <c r="A2111" s="4" t="s">
        <v>8219</v>
      </c>
      <c r="B2111" s="4">
        <v>15</v>
      </c>
    </row>
    <row r="2112" spans="1:2" x14ac:dyDescent="0.25">
      <c r="A2112" s="4" t="s">
        <v>8219</v>
      </c>
      <c r="B2112" s="4">
        <v>46</v>
      </c>
    </row>
    <row r="2113" spans="1:2" x14ac:dyDescent="0.25">
      <c r="A2113" s="4" t="s">
        <v>8219</v>
      </c>
      <c r="B2113" s="4">
        <v>33</v>
      </c>
    </row>
    <row r="2114" spans="1:2" x14ac:dyDescent="0.25">
      <c r="A2114" s="4" t="s">
        <v>8219</v>
      </c>
      <c r="B2114" s="4">
        <v>52</v>
      </c>
    </row>
    <row r="2115" spans="1:2" x14ac:dyDescent="0.25">
      <c r="A2115" s="4" t="s">
        <v>8219</v>
      </c>
      <c r="B2115" s="4">
        <v>7</v>
      </c>
    </row>
    <row r="2116" spans="1:2" x14ac:dyDescent="0.25">
      <c r="A2116" s="4" t="s">
        <v>8219</v>
      </c>
      <c r="B2116" s="4">
        <v>28</v>
      </c>
    </row>
    <row r="2117" spans="1:2" x14ac:dyDescent="0.25">
      <c r="A2117" s="4" t="s">
        <v>8219</v>
      </c>
      <c r="B2117" s="4">
        <v>11</v>
      </c>
    </row>
    <row r="2118" spans="1:2" x14ac:dyDescent="0.25">
      <c r="A2118" s="4" t="s">
        <v>8219</v>
      </c>
      <c r="B2118" s="4">
        <v>15</v>
      </c>
    </row>
    <row r="2119" spans="1:2" x14ac:dyDescent="0.25">
      <c r="A2119" s="4" t="s">
        <v>8219</v>
      </c>
      <c r="B2119" s="4">
        <v>30</v>
      </c>
    </row>
    <row r="2120" spans="1:2" x14ac:dyDescent="0.25">
      <c r="A2120" s="4" t="s">
        <v>8219</v>
      </c>
      <c r="B2120" s="4">
        <v>27</v>
      </c>
    </row>
    <row r="2121" spans="1:2" x14ac:dyDescent="0.25">
      <c r="A2121" s="4" t="s">
        <v>8219</v>
      </c>
      <c r="B2121" s="4">
        <v>28</v>
      </c>
    </row>
    <row r="2122" spans="1:2" x14ac:dyDescent="0.25">
      <c r="A2122" s="4" t="s">
        <v>8219</v>
      </c>
      <c r="B2122" s="4">
        <v>17</v>
      </c>
    </row>
    <row r="2123" spans="1:2" x14ac:dyDescent="0.25">
      <c r="A2123" s="4" t="s">
        <v>8219</v>
      </c>
      <c r="B2123" s="4">
        <v>50</v>
      </c>
    </row>
    <row r="2124" spans="1:2" x14ac:dyDescent="0.25">
      <c r="A2124" s="4" t="s">
        <v>8219</v>
      </c>
      <c r="B2124" s="4">
        <v>26</v>
      </c>
    </row>
    <row r="2125" spans="1:2" x14ac:dyDescent="0.25">
      <c r="A2125" s="4" t="s">
        <v>8219</v>
      </c>
      <c r="B2125" s="4">
        <v>88</v>
      </c>
    </row>
    <row r="2126" spans="1:2" x14ac:dyDescent="0.25">
      <c r="A2126" s="4" t="s">
        <v>8219</v>
      </c>
      <c r="B2126" s="4">
        <v>91</v>
      </c>
    </row>
    <row r="2127" spans="1:2" x14ac:dyDescent="0.25">
      <c r="A2127" s="4" t="s">
        <v>8219</v>
      </c>
      <c r="B2127" s="4">
        <v>3</v>
      </c>
    </row>
    <row r="2128" spans="1:2" x14ac:dyDescent="0.25">
      <c r="A2128" s="4" t="s">
        <v>8219</v>
      </c>
      <c r="B2128" s="4">
        <v>28</v>
      </c>
    </row>
    <row r="2129" spans="1:2" x14ac:dyDescent="0.25">
      <c r="A2129" s="4" t="s">
        <v>8219</v>
      </c>
      <c r="B2129" s="4">
        <v>77</v>
      </c>
    </row>
    <row r="2130" spans="1:2" x14ac:dyDescent="0.25">
      <c r="A2130" s="4" t="s">
        <v>8219</v>
      </c>
      <c r="B2130" s="4">
        <v>27</v>
      </c>
    </row>
    <row r="2131" spans="1:2" x14ac:dyDescent="0.25">
      <c r="A2131" s="4" t="s">
        <v>8219</v>
      </c>
      <c r="B2131" s="4">
        <v>107</v>
      </c>
    </row>
    <row r="2132" spans="1:2" x14ac:dyDescent="0.25">
      <c r="A2132" s="4" t="s">
        <v>8219</v>
      </c>
      <c r="B2132" s="4">
        <v>96</v>
      </c>
    </row>
    <row r="2133" spans="1:2" x14ac:dyDescent="0.25">
      <c r="A2133" s="4" t="s">
        <v>8219</v>
      </c>
      <c r="B2133" s="4">
        <v>56</v>
      </c>
    </row>
    <row r="2134" spans="1:2" x14ac:dyDescent="0.25">
      <c r="A2134" s="4" t="s">
        <v>8219</v>
      </c>
      <c r="B2134" s="4">
        <v>58</v>
      </c>
    </row>
    <row r="2135" spans="1:2" x14ac:dyDescent="0.25">
      <c r="A2135" s="4" t="s">
        <v>8219</v>
      </c>
      <c r="B2135" s="4">
        <v>15</v>
      </c>
    </row>
    <row r="2136" spans="1:2" x14ac:dyDescent="0.25">
      <c r="A2136" s="4" t="s">
        <v>8219</v>
      </c>
      <c r="B2136" s="4">
        <v>20</v>
      </c>
    </row>
    <row r="2137" spans="1:2" x14ac:dyDescent="0.25">
      <c r="A2137" s="4" t="s">
        <v>8219</v>
      </c>
      <c r="B2137" s="4">
        <v>38</v>
      </c>
    </row>
    <row r="2138" spans="1:2" x14ac:dyDescent="0.25">
      <c r="A2138" s="4" t="s">
        <v>8219</v>
      </c>
      <c r="B2138" s="4">
        <v>33</v>
      </c>
    </row>
    <row r="2139" spans="1:2" x14ac:dyDescent="0.25">
      <c r="A2139" s="4" t="s">
        <v>8219</v>
      </c>
      <c r="B2139" s="4">
        <v>57</v>
      </c>
    </row>
    <row r="2140" spans="1:2" x14ac:dyDescent="0.25">
      <c r="A2140" s="4" t="s">
        <v>8219</v>
      </c>
      <c r="B2140" s="4">
        <v>25</v>
      </c>
    </row>
    <row r="2141" spans="1:2" x14ac:dyDescent="0.25">
      <c r="A2141" s="4" t="s">
        <v>8219</v>
      </c>
      <c r="B2141" s="4">
        <v>14</v>
      </c>
    </row>
    <row r="2142" spans="1:2" x14ac:dyDescent="0.25">
      <c r="A2142" s="4" t="s">
        <v>8219</v>
      </c>
      <c r="B2142" s="4">
        <v>94</v>
      </c>
    </row>
    <row r="2143" spans="1:2" x14ac:dyDescent="0.25">
      <c r="A2143" s="4" t="s">
        <v>8219</v>
      </c>
      <c r="B2143" s="4">
        <v>59</v>
      </c>
    </row>
    <row r="2144" spans="1:2" x14ac:dyDescent="0.25">
      <c r="A2144" s="4" t="s">
        <v>8219</v>
      </c>
      <c r="B2144" s="4">
        <v>36</v>
      </c>
    </row>
    <row r="2145" spans="1:2" x14ac:dyDescent="0.25">
      <c r="A2145" s="4" t="s">
        <v>8219</v>
      </c>
      <c r="B2145" s="4">
        <v>115</v>
      </c>
    </row>
    <row r="2146" spans="1:2" x14ac:dyDescent="0.25">
      <c r="A2146" s="4" t="s">
        <v>8219</v>
      </c>
      <c r="B2146" s="4">
        <v>30</v>
      </c>
    </row>
    <row r="2147" spans="1:2" x14ac:dyDescent="0.25">
      <c r="A2147" s="4" t="s">
        <v>8219</v>
      </c>
      <c r="B2147" s="4">
        <v>52</v>
      </c>
    </row>
    <row r="2148" spans="1:2" x14ac:dyDescent="0.25">
      <c r="A2148" s="4" t="s">
        <v>8219</v>
      </c>
      <c r="B2148" s="4">
        <v>27</v>
      </c>
    </row>
    <row r="2149" spans="1:2" x14ac:dyDescent="0.25">
      <c r="A2149" s="4" t="s">
        <v>8219</v>
      </c>
      <c r="B2149" s="4">
        <v>24</v>
      </c>
    </row>
    <row r="2150" spans="1:2" x14ac:dyDescent="0.25">
      <c r="A2150" s="4" t="s">
        <v>8219</v>
      </c>
      <c r="B2150" s="4">
        <v>10</v>
      </c>
    </row>
    <row r="2151" spans="1:2" x14ac:dyDescent="0.25">
      <c r="A2151" s="4" t="s">
        <v>8219</v>
      </c>
      <c r="B2151" s="4">
        <v>30</v>
      </c>
    </row>
    <row r="2152" spans="1:2" x14ac:dyDescent="0.25">
      <c r="A2152" s="4" t="s">
        <v>8219</v>
      </c>
      <c r="B2152" s="4">
        <v>71</v>
      </c>
    </row>
    <row r="2153" spans="1:2" x14ac:dyDescent="0.25">
      <c r="A2153" s="4" t="s">
        <v>8219</v>
      </c>
      <c r="B2153" s="4">
        <v>10</v>
      </c>
    </row>
    <row r="2154" spans="1:2" x14ac:dyDescent="0.25">
      <c r="A2154" s="4" t="s">
        <v>8219</v>
      </c>
      <c r="B2154" s="4">
        <v>24</v>
      </c>
    </row>
    <row r="2155" spans="1:2" x14ac:dyDescent="0.25">
      <c r="A2155" s="4" t="s">
        <v>8219</v>
      </c>
      <c r="B2155" s="4">
        <v>38</v>
      </c>
    </row>
    <row r="2156" spans="1:2" x14ac:dyDescent="0.25">
      <c r="A2156" s="4" t="s">
        <v>8219</v>
      </c>
      <c r="B2156" s="4">
        <v>26</v>
      </c>
    </row>
    <row r="2157" spans="1:2" x14ac:dyDescent="0.25">
      <c r="A2157" s="4" t="s">
        <v>8219</v>
      </c>
      <c r="B2157" s="4">
        <v>19</v>
      </c>
    </row>
    <row r="2158" spans="1:2" x14ac:dyDescent="0.25">
      <c r="A2158" s="4" t="s">
        <v>8219</v>
      </c>
      <c r="B2158" s="4">
        <v>11</v>
      </c>
    </row>
    <row r="2159" spans="1:2" x14ac:dyDescent="0.25">
      <c r="A2159" s="4" t="s">
        <v>8219</v>
      </c>
      <c r="B2159" s="4">
        <v>27</v>
      </c>
    </row>
    <row r="2160" spans="1:2" x14ac:dyDescent="0.25">
      <c r="A2160" s="4" t="s">
        <v>8219</v>
      </c>
      <c r="B2160" s="4">
        <v>34</v>
      </c>
    </row>
    <row r="2161" spans="1:2" x14ac:dyDescent="0.25">
      <c r="A2161" s="4" t="s">
        <v>8219</v>
      </c>
      <c r="B2161" s="4">
        <v>20</v>
      </c>
    </row>
    <row r="2162" spans="1:2" x14ac:dyDescent="0.25">
      <c r="A2162" s="4" t="s">
        <v>8219</v>
      </c>
      <c r="B2162" s="4">
        <v>37</v>
      </c>
    </row>
    <row r="2163" spans="1:2" x14ac:dyDescent="0.25">
      <c r="A2163" s="4" t="s">
        <v>8219</v>
      </c>
      <c r="B2163" s="4">
        <v>20</v>
      </c>
    </row>
    <row r="2164" spans="1:2" x14ac:dyDescent="0.25">
      <c r="A2164" s="4" t="s">
        <v>8219</v>
      </c>
      <c r="B2164" s="4">
        <v>10</v>
      </c>
    </row>
    <row r="2165" spans="1:2" x14ac:dyDescent="0.25">
      <c r="A2165" s="4" t="s">
        <v>8219</v>
      </c>
      <c r="B2165" s="4">
        <v>26</v>
      </c>
    </row>
    <row r="2166" spans="1:2" x14ac:dyDescent="0.25">
      <c r="A2166" s="4" t="s">
        <v>8219</v>
      </c>
      <c r="B2166" s="4">
        <v>20</v>
      </c>
    </row>
    <row r="2167" spans="1:2" x14ac:dyDescent="0.25">
      <c r="A2167" s="4" t="s">
        <v>8219</v>
      </c>
      <c r="B2167" s="4">
        <v>46</v>
      </c>
    </row>
    <row r="2168" spans="1:2" x14ac:dyDescent="0.25">
      <c r="A2168" s="4" t="s">
        <v>8219</v>
      </c>
      <c r="B2168" s="4">
        <v>76</v>
      </c>
    </row>
    <row r="2169" spans="1:2" x14ac:dyDescent="0.25">
      <c r="A2169" s="4" t="s">
        <v>8219</v>
      </c>
      <c r="B2169" s="4">
        <v>41</v>
      </c>
    </row>
    <row r="2170" spans="1:2" x14ac:dyDescent="0.25">
      <c r="A2170" s="4" t="s">
        <v>8219</v>
      </c>
      <c r="B2170" s="4">
        <v>7</v>
      </c>
    </row>
    <row r="2171" spans="1:2" x14ac:dyDescent="0.25">
      <c r="A2171" s="4" t="s">
        <v>8219</v>
      </c>
      <c r="B2171" s="4">
        <v>49</v>
      </c>
    </row>
    <row r="2172" spans="1:2" x14ac:dyDescent="0.25">
      <c r="A2172" s="4" t="s">
        <v>8219</v>
      </c>
      <c r="B2172" s="4">
        <v>26</v>
      </c>
    </row>
    <row r="2173" spans="1:2" x14ac:dyDescent="0.25">
      <c r="A2173" s="4" t="s">
        <v>8219</v>
      </c>
      <c r="B2173" s="4">
        <v>65</v>
      </c>
    </row>
    <row r="2174" spans="1:2" x14ac:dyDescent="0.25">
      <c r="A2174" s="4" t="s">
        <v>8219</v>
      </c>
      <c r="B2174" s="4">
        <v>28</v>
      </c>
    </row>
    <row r="2175" spans="1:2" x14ac:dyDescent="0.25">
      <c r="A2175" s="4" t="s">
        <v>8219</v>
      </c>
      <c r="B2175" s="4">
        <v>8</v>
      </c>
    </row>
    <row r="2176" spans="1:2" x14ac:dyDescent="0.25">
      <c r="A2176" s="4" t="s">
        <v>8219</v>
      </c>
      <c r="B2176" s="4">
        <v>3</v>
      </c>
    </row>
    <row r="2177" spans="1:2" x14ac:dyDescent="0.25">
      <c r="A2177" s="4" t="s">
        <v>8219</v>
      </c>
      <c r="B2177" s="4">
        <v>9</v>
      </c>
    </row>
    <row r="2178" spans="1:2" x14ac:dyDescent="0.25">
      <c r="A2178" s="4" t="s">
        <v>8219</v>
      </c>
      <c r="B2178" s="4">
        <v>9</v>
      </c>
    </row>
    <row r="2179" spans="1:2" x14ac:dyDescent="0.25">
      <c r="A2179" s="4" t="s">
        <v>8219</v>
      </c>
      <c r="B2179" s="4">
        <v>20</v>
      </c>
    </row>
    <row r="2180" spans="1:2" x14ac:dyDescent="0.25">
      <c r="A2180" s="4" t="s">
        <v>8219</v>
      </c>
      <c r="B2180" s="4">
        <v>57</v>
      </c>
    </row>
    <row r="2181" spans="1:2" x14ac:dyDescent="0.25">
      <c r="A2181" s="4" t="s">
        <v>8219</v>
      </c>
      <c r="B2181" s="4">
        <v>8</v>
      </c>
    </row>
    <row r="2182" spans="1:2" x14ac:dyDescent="0.25">
      <c r="A2182" s="4" t="s">
        <v>8219</v>
      </c>
      <c r="B2182" s="4">
        <v>14</v>
      </c>
    </row>
    <row r="2183" spans="1:2" x14ac:dyDescent="0.25">
      <c r="A2183" s="4" t="s">
        <v>8219</v>
      </c>
      <c r="B2183" s="4">
        <v>17</v>
      </c>
    </row>
    <row r="2184" spans="1:2" x14ac:dyDescent="0.25">
      <c r="A2184" s="4" t="s">
        <v>8219</v>
      </c>
      <c r="B2184" s="4">
        <v>100</v>
      </c>
    </row>
    <row r="2185" spans="1:2" x14ac:dyDescent="0.25">
      <c r="A2185" s="4" t="s">
        <v>8219</v>
      </c>
      <c r="B2185" s="4">
        <v>32</v>
      </c>
    </row>
    <row r="2186" spans="1:2" x14ac:dyDescent="0.25">
      <c r="A2186" s="4" t="s">
        <v>8219</v>
      </c>
      <c r="B2186" s="4">
        <v>3</v>
      </c>
    </row>
  </sheetData>
  <autoFilter ref="A1:J1" xr:uid="{737854D2-F970-4834-8D25-8485FAF743F1}"/>
  <conditionalFormatting sqref="A1:A2186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successful">
      <formula>NOT(ISERROR(SEARCH("successful",A1)))</formula>
    </cfRule>
    <cfRule type="containsText" dxfId="4" priority="8" operator="containsText" text="failed">
      <formula>NOT(ISERROR(SEARCH("failed",A1)))</formula>
    </cfRule>
  </conditionalFormatting>
  <conditionalFormatting sqref="D1:D1880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successful">
      <formula>NOT(ISERROR(SEARCH("successful",D1)))</formula>
    </cfRule>
    <cfRule type="containsText" dxfId="0" priority="4" operator="containsText" text="failed">
      <formula>NOT(ISERROR(SEARCH("failed",D1)))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Pivot</vt:lpstr>
      <vt:lpstr>Sub-Category Pivot</vt:lpstr>
      <vt:lpstr>Year Pivot</vt:lpstr>
      <vt:lpstr>Avg Donation</vt:lpstr>
      <vt:lpstr>Kickstarter Data</vt:lpstr>
      <vt:lpstr>Goals - Bonus</vt:lpstr>
      <vt:lpstr>Backers -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Cohn</cp:lastModifiedBy>
  <dcterms:created xsi:type="dcterms:W3CDTF">2017-04-20T15:17:24Z</dcterms:created>
  <dcterms:modified xsi:type="dcterms:W3CDTF">2020-09-03T20:21:33Z</dcterms:modified>
</cp:coreProperties>
</file>