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kawasetakumi/Desktop/experiment/誘電体/"/>
    </mc:Choice>
  </mc:AlternateContent>
  <bookViews>
    <workbookView xWindow="0" yWindow="460" windowWidth="33600" windowHeight="20440"/>
  </bookViews>
  <sheets>
    <sheet name="Sheet1" sheetId="1" r:id="rId1"/>
  </sheets>
  <definedNames>
    <definedName name="solver_adj" localSheetId="0" hidden="1">Sheet1!$T$2:$T$4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Sheet1!$T$2</definedName>
    <definedName name="solver_lhs2" localSheetId="0" hidden="1">Sheet1!$T$3</definedName>
    <definedName name="solver_lhs3" localSheetId="0" hidden="1">Sheet1!$T$4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Sheet1!$V$37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1" l="1"/>
  <c r="V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V37" i="1"/>
  <c r="C2" i="1"/>
  <c r="F2" i="1"/>
  <c r="C3" i="1"/>
  <c r="F3" i="1"/>
  <c r="C4" i="1"/>
  <c r="F4" i="1"/>
  <c r="C5" i="1"/>
  <c r="F5" i="1"/>
  <c r="C6" i="1"/>
  <c r="F6" i="1"/>
  <c r="C7" i="1"/>
  <c r="F7" i="1"/>
  <c r="C8" i="1"/>
  <c r="F8" i="1"/>
  <c r="C9" i="1"/>
  <c r="F9" i="1"/>
  <c r="C10" i="1"/>
  <c r="F10" i="1"/>
  <c r="C11" i="1"/>
  <c r="F11" i="1"/>
  <c r="C12" i="1"/>
  <c r="F12" i="1"/>
  <c r="C13" i="1"/>
  <c r="F13" i="1"/>
  <c r="C14" i="1"/>
  <c r="F14" i="1"/>
  <c r="C15" i="1"/>
  <c r="F15" i="1"/>
  <c r="C16" i="1"/>
  <c r="F16" i="1"/>
  <c r="C17" i="1"/>
  <c r="F17" i="1"/>
  <c r="C18" i="1"/>
  <c r="F18" i="1"/>
  <c r="C19" i="1"/>
  <c r="F19" i="1"/>
  <c r="C20" i="1"/>
  <c r="F20" i="1"/>
  <c r="C21" i="1"/>
  <c r="F21" i="1"/>
  <c r="C22" i="1"/>
  <c r="F22" i="1"/>
  <c r="C23" i="1"/>
  <c r="F23" i="1"/>
  <c r="C24" i="1"/>
  <c r="F24" i="1"/>
  <c r="C25" i="1"/>
  <c r="F25" i="1"/>
  <c r="C26" i="1"/>
  <c r="F26" i="1"/>
  <c r="C27" i="1"/>
  <c r="F27" i="1"/>
  <c r="C28" i="1"/>
  <c r="F28" i="1"/>
  <c r="C29" i="1"/>
  <c r="F29" i="1"/>
  <c r="C30" i="1"/>
  <c r="F30" i="1"/>
  <c r="C31" i="1"/>
  <c r="F31" i="1"/>
  <c r="C32" i="1"/>
  <c r="F32" i="1"/>
  <c r="C33" i="1"/>
  <c r="F33" i="1"/>
  <c r="C34" i="1"/>
  <c r="F34" i="1"/>
  <c r="C35" i="1"/>
  <c r="F35" i="1"/>
  <c r="C36" i="1"/>
  <c r="F36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2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G2" i="1"/>
</calcChain>
</file>

<file path=xl/sharedStrings.xml><?xml version="1.0" encoding="utf-8"?>
<sst xmlns="http://schemas.openxmlformats.org/spreadsheetml/2006/main" count="13" uniqueCount="12">
  <si>
    <t>℃</t>
    <phoneticPr fontId="1"/>
  </si>
  <si>
    <t>K</t>
    <phoneticPr fontId="1"/>
  </si>
  <si>
    <t>D</t>
    <phoneticPr fontId="1"/>
  </si>
  <si>
    <t>ε</t>
    <phoneticPr fontId="1"/>
  </si>
  <si>
    <t>ε'</t>
    <phoneticPr fontId="1"/>
  </si>
  <si>
    <t>C0</t>
    <phoneticPr fontId="1"/>
  </si>
  <si>
    <t>Cp(pF)</t>
    <phoneticPr fontId="1"/>
  </si>
  <si>
    <t>1/epsilon</t>
    <phoneticPr fontId="1"/>
  </si>
  <si>
    <t>119K</t>
    <phoneticPr fontId="1"/>
  </si>
  <si>
    <t>1/(ep-c)</t>
    <phoneticPr fontId="1"/>
  </si>
  <si>
    <t>C</t>
    <phoneticPr fontId="1"/>
  </si>
  <si>
    <t>(y-T)^2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</si>
</sst>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実部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Sheet1!$B$2:$B$150</c:f>
              <c:numCache>
                <c:formatCode>General</c:formatCode>
                <c:ptCount val="149"/>
                <c:pt idx="0">
                  <c:v>293.0</c:v>
                </c:pt>
                <c:pt idx="1">
                  <c:v>280.0</c:v>
                </c:pt>
                <c:pt idx="2">
                  <c:v>270.0</c:v>
                </c:pt>
                <c:pt idx="3">
                  <c:v>260.0</c:v>
                </c:pt>
                <c:pt idx="4">
                  <c:v>250.0</c:v>
                </c:pt>
                <c:pt idx="5">
                  <c:v>240.0</c:v>
                </c:pt>
                <c:pt idx="6">
                  <c:v>230.0</c:v>
                </c:pt>
                <c:pt idx="7">
                  <c:v>220.0</c:v>
                </c:pt>
                <c:pt idx="8">
                  <c:v>210.0</c:v>
                </c:pt>
                <c:pt idx="9">
                  <c:v>200.0</c:v>
                </c:pt>
                <c:pt idx="10">
                  <c:v>195.0</c:v>
                </c:pt>
                <c:pt idx="11">
                  <c:v>190.0</c:v>
                </c:pt>
                <c:pt idx="12">
                  <c:v>185.0</c:v>
                </c:pt>
                <c:pt idx="13">
                  <c:v>180.0</c:v>
                </c:pt>
                <c:pt idx="14">
                  <c:v>175.0</c:v>
                </c:pt>
                <c:pt idx="15">
                  <c:v>170.0</c:v>
                </c:pt>
                <c:pt idx="16">
                  <c:v>165.0</c:v>
                </c:pt>
                <c:pt idx="17">
                  <c:v>160.0</c:v>
                </c:pt>
                <c:pt idx="18">
                  <c:v>155.0</c:v>
                </c:pt>
                <c:pt idx="19">
                  <c:v>150.0</c:v>
                </c:pt>
                <c:pt idx="20">
                  <c:v>145.0</c:v>
                </c:pt>
                <c:pt idx="21">
                  <c:v>140.0</c:v>
                </c:pt>
                <c:pt idx="22">
                  <c:v>135.0</c:v>
                </c:pt>
                <c:pt idx="23">
                  <c:v>130.0</c:v>
                </c:pt>
                <c:pt idx="24">
                  <c:v>129.0</c:v>
                </c:pt>
                <c:pt idx="25">
                  <c:v>128.0</c:v>
                </c:pt>
                <c:pt idx="26">
                  <c:v>127.0</c:v>
                </c:pt>
                <c:pt idx="27">
                  <c:v>126.0</c:v>
                </c:pt>
                <c:pt idx="28">
                  <c:v>125.0</c:v>
                </c:pt>
                <c:pt idx="29">
                  <c:v>124.0</c:v>
                </c:pt>
                <c:pt idx="30">
                  <c:v>123.0</c:v>
                </c:pt>
                <c:pt idx="31">
                  <c:v>122.0</c:v>
                </c:pt>
                <c:pt idx="32">
                  <c:v>121.0</c:v>
                </c:pt>
                <c:pt idx="33">
                  <c:v>120.0</c:v>
                </c:pt>
                <c:pt idx="34">
                  <c:v>119.0</c:v>
                </c:pt>
                <c:pt idx="35">
                  <c:v>118.0</c:v>
                </c:pt>
                <c:pt idx="36">
                  <c:v>117.0</c:v>
                </c:pt>
                <c:pt idx="37">
                  <c:v>116.0</c:v>
                </c:pt>
                <c:pt idx="38">
                  <c:v>115.0</c:v>
                </c:pt>
                <c:pt idx="39">
                  <c:v>114.0</c:v>
                </c:pt>
                <c:pt idx="40">
                  <c:v>113.0</c:v>
                </c:pt>
                <c:pt idx="41">
                  <c:v>112.0</c:v>
                </c:pt>
                <c:pt idx="42">
                  <c:v>111.0</c:v>
                </c:pt>
                <c:pt idx="43">
                  <c:v>110.0</c:v>
                </c:pt>
                <c:pt idx="44">
                  <c:v>109.0</c:v>
                </c:pt>
                <c:pt idx="45">
                  <c:v>108.0</c:v>
                </c:pt>
                <c:pt idx="46">
                  <c:v>107.0</c:v>
                </c:pt>
                <c:pt idx="47">
                  <c:v>106.0</c:v>
                </c:pt>
                <c:pt idx="48">
                  <c:v>105.0</c:v>
                </c:pt>
                <c:pt idx="49">
                  <c:v>104.0</c:v>
                </c:pt>
                <c:pt idx="50">
                  <c:v>103.0</c:v>
                </c:pt>
                <c:pt idx="51">
                  <c:v>102.0</c:v>
                </c:pt>
                <c:pt idx="52">
                  <c:v>101.0</c:v>
                </c:pt>
                <c:pt idx="53">
                  <c:v>100.0</c:v>
                </c:pt>
              </c:numCache>
            </c:numRef>
          </c:xVal>
          <c:yVal>
            <c:numRef>
              <c:f>Sheet1!$F$2:$F$150</c:f>
              <c:numCache>
                <c:formatCode>General</c:formatCode>
                <c:ptCount val="149"/>
                <c:pt idx="0">
                  <c:v>24.28146679881071</c:v>
                </c:pt>
                <c:pt idx="1">
                  <c:v>25.27254707631318</c:v>
                </c:pt>
                <c:pt idx="2">
                  <c:v>26.26362735381566</c:v>
                </c:pt>
                <c:pt idx="3">
                  <c:v>27.50247770069376</c:v>
                </c:pt>
                <c:pt idx="4">
                  <c:v>28.98909811694747</c:v>
                </c:pt>
                <c:pt idx="5">
                  <c:v>30.72348860257681</c:v>
                </c:pt>
                <c:pt idx="6">
                  <c:v>32.45787908820615</c:v>
                </c:pt>
                <c:pt idx="7">
                  <c:v>34.93557978196234</c:v>
                </c:pt>
                <c:pt idx="8">
                  <c:v>37.66105054509416</c:v>
                </c:pt>
                <c:pt idx="9">
                  <c:v>41.37760158572844</c:v>
                </c:pt>
                <c:pt idx="10">
                  <c:v>43.60753221010902</c:v>
                </c:pt>
                <c:pt idx="11">
                  <c:v>46.08523290386522</c:v>
                </c:pt>
                <c:pt idx="12">
                  <c:v>49.05847373637265</c:v>
                </c:pt>
                <c:pt idx="13">
                  <c:v>52.2794846382557</c:v>
                </c:pt>
                <c:pt idx="14">
                  <c:v>56.24380574826561</c:v>
                </c:pt>
                <c:pt idx="15">
                  <c:v>60.95143706640239</c:v>
                </c:pt>
                <c:pt idx="16">
                  <c:v>66.65014866204163</c:v>
                </c:pt>
                <c:pt idx="17">
                  <c:v>73.09217046580774</c:v>
                </c:pt>
                <c:pt idx="18">
                  <c:v>81.5163528245788</c:v>
                </c:pt>
                <c:pt idx="19">
                  <c:v>92.91377601585729</c:v>
                </c:pt>
                <c:pt idx="20">
                  <c:v>109.2666005946482</c:v>
                </c:pt>
                <c:pt idx="21">
                  <c:v>130.3270564915758</c:v>
                </c:pt>
                <c:pt idx="22">
                  <c:v>161.7938553022795</c:v>
                </c:pt>
                <c:pt idx="23">
                  <c:v>227.4529236868187</c:v>
                </c:pt>
                <c:pt idx="24">
                  <c:v>250.9910802775025</c:v>
                </c:pt>
                <c:pt idx="25">
                  <c:v>277.5024777006938</c:v>
                </c:pt>
                <c:pt idx="26">
                  <c:v>317.3934588701685</c:v>
                </c:pt>
                <c:pt idx="27">
                  <c:v>358.0277502477701</c:v>
                </c:pt>
                <c:pt idx="28">
                  <c:v>390.2378592666007</c:v>
                </c:pt>
                <c:pt idx="29">
                  <c:v>435.0842418235878</c:v>
                </c:pt>
                <c:pt idx="30">
                  <c:v>512.8840436075322</c:v>
                </c:pt>
                <c:pt idx="31">
                  <c:v>651.6352824578791</c:v>
                </c:pt>
                <c:pt idx="32">
                  <c:v>981.169474727453</c:v>
                </c:pt>
                <c:pt idx="33">
                  <c:v>1350.346878097126</c:v>
                </c:pt>
                <c:pt idx="34">
                  <c:v>1791.377601585729</c:v>
                </c:pt>
                <c:pt idx="35">
                  <c:v>1776.511397423192</c:v>
                </c:pt>
                <c:pt idx="36">
                  <c:v>1761.645193260654</c:v>
                </c:pt>
                <c:pt idx="37">
                  <c:v>1749.256689791873</c:v>
                </c:pt>
                <c:pt idx="38">
                  <c:v>1736.868186323092</c:v>
                </c:pt>
                <c:pt idx="39">
                  <c:v>1726.957383548068</c:v>
                </c:pt>
                <c:pt idx="40">
                  <c:v>1717.046580773043</c:v>
                </c:pt>
                <c:pt idx="41">
                  <c:v>1707.135777998018</c:v>
                </c:pt>
                <c:pt idx="42">
                  <c:v>1699.70267591675</c:v>
                </c:pt>
                <c:pt idx="43">
                  <c:v>1694.747274529237</c:v>
                </c:pt>
                <c:pt idx="44">
                  <c:v>1689.791873141724</c:v>
                </c:pt>
                <c:pt idx="45">
                  <c:v>1682.358771060456</c:v>
                </c:pt>
                <c:pt idx="46">
                  <c:v>1674.925668979188</c:v>
                </c:pt>
                <c:pt idx="47">
                  <c:v>1669.970267591675</c:v>
                </c:pt>
                <c:pt idx="48">
                  <c:v>1662.537165510407</c:v>
                </c:pt>
                <c:pt idx="49">
                  <c:v>1657.581764122894</c:v>
                </c:pt>
                <c:pt idx="50">
                  <c:v>1650.148662041626</c:v>
                </c:pt>
                <c:pt idx="51">
                  <c:v>1640.237859266601</c:v>
                </c:pt>
                <c:pt idx="52">
                  <c:v>1627.84935579782</c:v>
                </c:pt>
                <c:pt idx="53">
                  <c:v>1617.938553022795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614848"/>
        <c:axId val="-2039582208"/>
      </c:scatterChart>
      <c:scatterChart>
        <c:scatterStyle val="lineMarker"/>
        <c:varyColors val="0"/>
        <c:ser>
          <c:idx val="1"/>
          <c:order val="1"/>
          <c:tx>
            <c:v>虚部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Sheet1!$B$2:$B$150</c:f>
              <c:numCache>
                <c:formatCode>General</c:formatCode>
                <c:ptCount val="149"/>
                <c:pt idx="0">
                  <c:v>293.0</c:v>
                </c:pt>
                <c:pt idx="1">
                  <c:v>280.0</c:v>
                </c:pt>
                <c:pt idx="2">
                  <c:v>270.0</c:v>
                </c:pt>
                <c:pt idx="3">
                  <c:v>260.0</c:v>
                </c:pt>
                <c:pt idx="4">
                  <c:v>250.0</c:v>
                </c:pt>
                <c:pt idx="5">
                  <c:v>240.0</c:v>
                </c:pt>
                <c:pt idx="6">
                  <c:v>230.0</c:v>
                </c:pt>
                <c:pt idx="7">
                  <c:v>220.0</c:v>
                </c:pt>
                <c:pt idx="8">
                  <c:v>210.0</c:v>
                </c:pt>
                <c:pt idx="9">
                  <c:v>200.0</c:v>
                </c:pt>
                <c:pt idx="10">
                  <c:v>195.0</c:v>
                </c:pt>
                <c:pt idx="11">
                  <c:v>190.0</c:v>
                </c:pt>
                <c:pt idx="12">
                  <c:v>185.0</c:v>
                </c:pt>
                <c:pt idx="13">
                  <c:v>180.0</c:v>
                </c:pt>
                <c:pt idx="14">
                  <c:v>175.0</c:v>
                </c:pt>
                <c:pt idx="15">
                  <c:v>170.0</c:v>
                </c:pt>
                <c:pt idx="16">
                  <c:v>165.0</c:v>
                </c:pt>
                <c:pt idx="17">
                  <c:v>160.0</c:v>
                </c:pt>
                <c:pt idx="18">
                  <c:v>155.0</c:v>
                </c:pt>
                <c:pt idx="19">
                  <c:v>150.0</c:v>
                </c:pt>
                <c:pt idx="20">
                  <c:v>145.0</c:v>
                </c:pt>
                <c:pt idx="21">
                  <c:v>140.0</c:v>
                </c:pt>
                <c:pt idx="22">
                  <c:v>135.0</c:v>
                </c:pt>
                <c:pt idx="23">
                  <c:v>130.0</c:v>
                </c:pt>
                <c:pt idx="24">
                  <c:v>129.0</c:v>
                </c:pt>
                <c:pt idx="25">
                  <c:v>128.0</c:v>
                </c:pt>
                <c:pt idx="26">
                  <c:v>127.0</c:v>
                </c:pt>
                <c:pt idx="27">
                  <c:v>126.0</c:v>
                </c:pt>
                <c:pt idx="28">
                  <c:v>125.0</c:v>
                </c:pt>
                <c:pt idx="29">
                  <c:v>124.0</c:v>
                </c:pt>
                <c:pt idx="30">
                  <c:v>123.0</c:v>
                </c:pt>
                <c:pt idx="31">
                  <c:v>122.0</c:v>
                </c:pt>
                <c:pt idx="32">
                  <c:v>121.0</c:v>
                </c:pt>
                <c:pt idx="33">
                  <c:v>120.0</c:v>
                </c:pt>
                <c:pt idx="34">
                  <c:v>119.0</c:v>
                </c:pt>
                <c:pt idx="35">
                  <c:v>118.0</c:v>
                </c:pt>
                <c:pt idx="36">
                  <c:v>117.0</c:v>
                </c:pt>
                <c:pt idx="37">
                  <c:v>116.0</c:v>
                </c:pt>
                <c:pt idx="38">
                  <c:v>115.0</c:v>
                </c:pt>
                <c:pt idx="39">
                  <c:v>114.0</c:v>
                </c:pt>
                <c:pt idx="40">
                  <c:v>113.0</c:v>
                </c:pt>
                <c:pt idx="41">
                  <c:v>112.0</c:v>
                </c:pt>
                <c:pt idx="42">
                  <c:v>111.0</c:v>
                </c:pt>
                <c:pt idx="43">
                  <c:v>110.0</c:v>
                </c:pt>
                <c:pt idx="44">
                  <c:v>109.0</c:v>
                </c:pt>
                <c:pt idx="45">
                  <c:v>108.0</c:v>
                </c:pt>
                <c:pt idx="46">
                  <c:v>107.0</c:v>
                </c:pt>
                <c:pt idx="47">
                  <c:v>106.0</c:v>
                </c:pt>
                <c:pt idx="48">
                  <c:v>105.0</c:v>
                </c:pt>
                <c:pt idx="49">
                  <c:v>104.0</c:v>
                </c:pt>
                <c:pt idx="50">
                  <c:v>103.0</c:v>
                </c:pt>
                <c:pt idx="51">
                  <c:v>102.0</c:v>
                </c:pt>
                <c:pt idx="52">
                  <c:v>101.0</c:v>
                </c:pt>
                <c:pt idx="53">
                  <c:v>100.0</c:v>
                </c:pt>
              </c:numCache>
            </c:numRef>
          </c:xVal>
          <c:yVal>
            <c:numRef>
              <c:f>Sheet1!$G$2:$G$150</c:f>
              <c:numCache>
                <c:formatCode>General</c:formatCode>
                <c:ptCount val="149"/>
                <c:pt idx="0">
                  <c:v>0.0485629335976214</c:v>
                </c:pt>
                <c:pt idx="1">
                  <c:v>0.0505450941526264</c:v>
                </c:pt>
                <c:pt idx="2">
                  <c:v>0.0525272547076313</c:v>
                </c:pt>
                <c:pt idx="3">
                  <c:v>0.0550049554013875</c:v>
                </c:pt>
                <c:pt idx="4">
                  <c:v>0.0579781962338949</c:v>
                </c:pt>
                <c:pt idx="5">
                  <c:v>0.0614469772051536</c:v>
                </c:pt>
                <c:pt idx="6">
                  <c:v>0.0324578790882061</c:v>
                </c:pt>
                <c:pt idx="7">
                  <c:v>0.0349355797819623</c:v>
                </c:pt>
                <c:pt idx="8">
                  <c:v>0.0376610505450942</c:v>
                </c:pt>
                <c:pt idx="9">
                  <c:v>0.0413776015857284</c:v>
                </c:pt>
                <c:pt idx="10">
                  <c:v>0.087215064420218</c:v>
                </c:pt>
                <c:pt idx="11">
                  <c:v>0.0460852329038652</c:v>
                </c:pt>
                <c:pt idx="12">
                  <c:v>0.0490584737363726</c:v>
                </c:pt>
                <c:pt idx="13">
                  <c:v>0.0522794846382557</c:v>
                </c:pt>
                <c:pt idx="14">
                  <c:v>0.0562438057482656</c:v>
                </c:pt>
                <c:pt idx="15">
                  <c:v>0.0609514370664024</c:v>
                </c:pt>
                <c:pt idx="16">
                  <c:v>0.0666501486620416</c:v>
                </c:pt>
                <c:pt idx="17">
                  <c:v>0.0730921704658077</c:v>
                </c:pt>
                <c:pt idx="18">
                  <c:v>0.0815163528245788</c:v>
                </c:pt>
                <c:pt idx="19">
                  <c:v>0.0929137760158573</c:v>
                </c:pt>
                <c:pt idx="20">
                  <c:v>0.109266600594648</c:v>
                </c:pt>
                <c:pt idx="21">
                  <c:v>0.130327056491576</c:v>
                </c:pt>
                <c:pt idx="22">
                  <c:v>0.161793855302279</c:v>
                </c:pt>
                <c:pt idx="23">
                  <c:v>0.227452923686819</c:v>
                </c:pt>
                <c:pt idx="24">
                  <c:v>0.250991080277502</c:v>
                </c:pt>
                <c:pt idx="25">
                  <c:v>0.277502477700694</c:v>
                </c:pt>
                <c:pt idx="26">
                  <c:v>0.317393458870168</c:v>
                </c:pt>
                <c:pt idx="27">
                  <c:v>0.35802775024777</c:v>
                </c:pt>
                <c:pt idx="28">
                  <c:v>0.390237859266601</c:v>
                </c:pt>
                <c:pt idx="29">
                  <c:v>0.435084241823588</c:v>
                </c:pt>
                <c:pt idx="30">
                  <c:v>0.512884043607532</c:v>
                </c:pt>
                <c:pt idx="31">
                  <c:v>0.651635282457879</c:v>
                </c:pt>
                <c:pt idx="32">
                  <c:v>0.981169474727453</c:v>
                </c:pt>
                <c:pt idx="33">
                  <c:v>1.350346878097126</c:v>
                </c:pt>
                <c:pt idx="34">
                  <c:v>5.374132804757186</c:v>
                </c:pt>
                <c:pt idx="35">
                  <c:v>5.329534192269574</c:v>
                </c:pt>
                <c:pt idx="36">
                  <c:v>5.284935579781963</c:v>
                </c:pt>
                <c:pt idx="37">
                  <c:v>6.997026759167493</c:v>
                </c:pt>
                <c:pt idx="38">
                  <c:v>6.94747274529237</c:v>
                </c:pt>
                <c:pt idx="39">
                  <c:v>6.90782953419227</c:v>
                </c:pt>
                <c:pt idx="40">
                  <c:v>6.868186323092171</c:v>
                </c:pt>
                <c:pt idx="41">
                  <c:v>8.535678889990091</c:v>
                </c:pt>
                <c:pt idx="42">
                  <c:v>8.498513379583748</c:v>
                </c:pt>
                <c:pt idx="43">
                  <c:v>10.16848364717542</c:v>
                </c:pt>
                <c:pt idx="44">
                  <c:v>10.13875123885035</c:v>
                </c:pt>
                <c:pt idx="45">
                  <c:v>10.09415262636274</c:v>
                </c:pt>
                <c:pt idx="46">
                  <c:v>10.04955401387513</c:v>
                </c:pt>
                <c:pt idx="47">
                  <c:v>11.68979187314173</c:v>
                </c:pt>
                <c:pt idx="48">
                  <c:v>21.61298315163528</c:v>
                </c:pt>
                <c:pt idx="49">
                  <c:v>14.91823587710604</c:v>
                </c:pt>
                <c:pt idx="50">
                  <c:v>18.15163528245788</c:v>
                </c:pt>
                <c:pt idx="51">
                  <c:v>26.24380574826561</c:v>
                </c:pt>
                <c:pt idx="52">
                  <c:v>27.67343904856294</c:v>
                </c:pt>
                <c:pt idx="53">
                  <c:v>35.5946481665015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1323136"/>
        <c:axId val="-1160949104"/>
      </c:scatterChart>
      <c:valAx>
        <c:axId val="-20396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39582208"/>
        <c:crosses val="autoZero"/>
        <c:crossBetween val="midCat"/>
      </c:valAx>
      <c:valAx>
        <c:axId val="-20395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39614848"/>
        <c:crosses val="autoZero"/>
        <c:crossBetween val="midCat"/>
      </c:valAx>
      <c:valAx>
        <c:axId val="-1160949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61323136"/>
        <c:crosses val="max"/>
        <c:crossBetween val="midCat"/>
      </c:valAx>
      <c:valAx>
        <c:axId val="-116132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094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7291557305337"/>
                  <c:y val="-0.00227398658501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Sheet1!$X$2:$X$36</c:f>
              <c:numCache>
                <c:formatCode>General</c:formatCode>
                <c:ptCount val="35"/>
                <c:pt idx="0">
                  <c:v>293.0</c:v>
                </c:pt>
                <c:pt idx="1">
                  <c:v>280.0</c:v>
                </c:pt>
                <c:pt idx="2">
                  <c:v>270.0</c:v>
                </c:pt>
                <c:pt idx="3">
                  <c:v>260.0</c:v>
                </c:pt>
                <c:pt idx="4">
                  <c:v>250.0</c:v>
                </c:pt>
                <c:pt idx="5">
                  <c:v>240.0</c:v>
                </c:pt>
                <c:pt idx="6">
                  <c:v>230.0</c:v>
                </c:pt>
                <c:pt idx="7">
                  <c:v>220.0</c:v>
                </c:pt>
                <c:pt idx="8">
                  <c:v>210.0</c:v>
                </c:pt>
                <c:pt idx="9">
                  <c:v>200.0</c:v>
                </c:pt>
                <c:pt idx="10">
                  <c:v>195.0</c:v>
                </c:pt>
                <c:pt idx="11">
                  <c:v>190.0</c:v>
                </c:pt>
                <c:pt idx="12">
                  <c:v>185.0</c:v>
                </c:pt>
                <c:pt idx="13">
                  <c:v>180.0</c:v>
                </c:pt>
                <c:pt idx="14">
                  <c:v>175.0</c:v>
                </c:pt>
                <c:pt idx="15">
                  <c:v>170.0</c:v>
                </c:pt>
                <c:pt idx="16">
                  <c:v>165.0</c:v>
                </c:pt>
                <c:pt idx="17">
                  <c:v>160.0</c:v>
                </c:pt>
                <c:pt idx="18">
                  <c:v>155.0</c:v>
                </c:pt>
                <c:pt idx="19">
                  <c:v>150.0</c:v>
                </c:pt>
                <c:pt idx="20">
                  <c:v>145.0</c:v>
                </c:pt>
                <c:pt idx="21">
                  <c:v>140.0</c:v>
                </c:pt>
                <c:pt idx="22">
                  <c:v>135.0</c:v>
                </c:pt>
                <c:pt idx="23">
                  <c:v>130.0</c:v>
                </c:pt>
                <c:pt idx="24">
                  <c:v>129.0</c:v>
                </c:pt>
                <c:pt idx="25">
                  <c:v>128.0</c:v>
                </c:pt>
                <c:pt idx="26">
                  <c:v>127.0</c:v>
                </c:pt>
                <c:pt idx="27">
                  <c:v>126.0</c:v>
                </c:pt>
                <c:pt idx="28">
                  <c:v>125.0</c:v>
                </c:pt>
                <c:pt idx="29">
                  <c:v>124.0</c:v>
                </c:pt>
                <c:pt idx="30">
                  <c:v>123.0</c:v>
                </c:pt>
                <c:pt idx="31">
                  <c:v>122.0</c:v>
                </c:pt>
                <c:pt idx="32">
                  <c:v>121.0</c:v>
                </c:pt>
                <c:pt idx="33">
                  <c:v>120.0</c:v>
                </c:pt>
                <c:pt idx="34">
                  <c:v>119.0</c:v>
                </c:pt>
              </c:numCache>
            </c:numRef>
          </c:xVal>
          <c:yVal>
            <c:numRef>
              <c:f>Sheet1!$Y$2:$Y$36</c:f>
              <c:numCache>
                <c:formatCode>General</c:formatCode>
                <c:ptCount val="35"/>
                <c:pt idx="0">
                  <c:v>0.0700241807030042</c:v>
                </c:pt>
                <c:pt idx="1">
                  <c:v>0.065479902668445</c:v>
                </c:pt>
                <c:pt idx="2">
                  <c:v>0.0614894905231635</c:v>
                </c:pt>
                <c:pt idx="3">
                  <c:v>0.0571370061359964</c:v>
                </c:pt>
                <c:pt idx="4">
                  <c:v>0.0526636969545727</c:v>
                </c:pt>
                <c:pt idx="5">
                  <c:v>0.048256020293794</c:v>
                </c:pt>
                <c:pt idx="6">
                  <c:v>0.0445291617845781</c:v>
                </c:pt>
                <c:pt idx="7">
                  <c:v>0.0401044413728538</c:v>
                </c:pt>
                <c:pt idx="8">
                  <c:v>0.0361528130109876</c:v>
                </c:pt>
                <c:pt idx="9">
                  <c:v>0.0318705637587846</c:v>
                </c:pt>
                <c:pt idx="10">
                  <c:v>0.029755841509937</c:v>
                </c:pt>
                <c:pt idx="11">
                  <c:v>0.0277126935489462</c:v>
                </c:pt>
                <c:pt idx="12">
                  <c:v>0.0256030883698567</c:v>
                </c:pt>
                <c:pt idx="13">
                  <c:v>0.0236525167186381</c:v>
                </c:pt>
                <c:pt idx="14">
                  <c:v>0.0216248384147973</c:v>
                </c:pt>
                <c:pt idx="15">
                  <c:v>0.0196267959181938</c:v>
                </c:pt>
                <c:pt idx="16">
                  <c:v>0.0176524179889048</c:v>
                </c:pt>
                <c:pt idx="17">
                  <c:v>0.0158499994549437</c:v>
                </c:pt>
                <c:pt idx="18">
                  <c:v>0.0139829500227947</c:v>
                </c:pt>
                <c:pt idx="19">
                  <c:v>0.0120608217055164</c:v>
                </c:pt>
                <c:pt idx="20">
                  <c:v>0.0100739513711311</c:v>
                </c:pt>
                <c:pt idx="21">
                  <c:v>0.00831073016642613</c:v>
                </c:pt>
                <c:pt idx="22">
                  <c:v>0.00658791171082798</c:v>
                </c:pt>
                <c:pt idx="23">
                  <c:v>0.00459871100436269</c:v>
                </c:pt>
                <c:pt idx="24">
                  <c:v>0.00414954297880024</c:v>
                </c:pt>
                <c:pt idx="25">
                  <c:v>0.00373829271318244</c:v>
                </c:pt>
                <c:pt idx="26">
                  <c:v>0.00325316691577482</c:v>
                </c:pt>
                <c:pt idx="27">
                  <c:v>0.00287333975346214</c:v>
                </c:pt>
                <c:pt idx="28">
                  <c:v>0.00262993749527161</c:v>
                </c:pt>
                <c:pt idx="29">
                  <c:v>0.00235247867264724</c:v>
                </c:pt>
                <c:pt idx="30">
                  <c:v>0.00198853269683502</c:v>
                </c:pt>
                <c:pt idx="31">
                  <c:v>0.00155851945167747</c:v>
                </c:pt>
                <c:pt idx="32">
                  <c:v>0.00102968712673126</c:v>
                </c:pt>
                <c:pt idx="33">
                  <c:v>0.000746075906084781</c:v>
                </c:pt>
                <c:pt idx="34">
                  <c:v>0.000561363511030268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0163200"/>
        <c:axId val="-2039662512"/>
      </c:scatterChart>
      <c:valAx>
        <c:axId val="-116016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39662512"/>
        <c:crosses val="autoZero"/>
        <c:crossBetween val="midCat"/>
      </c:valAx>
      <c:valAx>
        <c:axId val="-20396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6016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57150</xdr:rowOff>
    </xdr:from>
    <xdr:to>
      <xdr:col>15</xdr:col>
      <xdr:colOff>304800</xdr:colOff>
      <xdr:row>16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508000</xdr:colOff>
      <xdr:row>18</xdr:row>
      <xdr:rowOff>171450</xdr:rowOff>
    </xdr:from>
    <xdr:to>
      <xdr:col>15</xdr:col>
      <xdr:colOff>368300</xdr:colOff>
      <xdr:row>34</xdr:row>
      <xdr:rowOff>69850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workbookViewId="0">
      <selection activeCell="U3" sqref="U3"/>
    </sheetView>
  </sheetViews>
  <sheetFormatPr baseColWidth="12" defaultColWidth="8.83203125" defaultRowHeight="14" x14ac:dyDescent="0.15"/>
  <cols>
    <col min="3" max="3" width="10.5" bestFit="1" customWidth="1"/>
  </cols>
  <sheetData>
    <row r="1" spans="1:25" x14ac:dyDescent="0.15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R1" t="s">
        <v>1</v>
      </c>
      <c r="S1" t="s">
        <v>7</v>
      </c>
      <c r="T1" t="s">
        <v>10</v>
      </c>
      <c r="U1" t="s">
        <v>9</v>
      </c>
      <c r="V1" t="s">
        <v>11</v>
      </c>
    </row>
    <row r="2" spans="1:25" x14ac:dyDescent="0.15">
      <c r="A2">
        <f>B2-273</f>
        <v>20</v>
      </c>
      <c r="B2">
        <v>293</v>
      </c>
      <c r="C2">
        <f>4.036/10000000000000</f>
        <v>4.0359999999999997E-13</v>
      </c>
      <c r="D2">
        <v>9.8000000000000007</v>
      </c>
      <c r="E2">
        <v>2E-3</v>
      </c>
      <c r="F2">
        <f>D2/C2/1000000000000</f>
        <v>24.281466798810708</v>
      </c>
      <c r="G2">
        <f>F2*E2</f>
        <v>4.856293359762142E-2</v>
      </c>
      <c r="R2">
        <v>293</v>
      </c>
      <c r="S2">
        <f>1/$F2</f>
        <v>4.1183673469387748E-2</v>
      </c>
      <c r="T2">
        <v>10.000685646349513</v>
      </c>
      <c r="U2">
        <f>1/($F2-$T$2)</f>
        <v>7.0024180703004243E-2</v>
      </c>
      <c r="V2">
        <f>($U2-$B2*$T$3-$T$4)^2</f>
        <v>6.9715346060374042E-4</v>
      </c>
      <c r="X2">
        <v>293</v>
      </c>
      <c r="Y2">
        <f>1/($F2-$T$2)</f>
        <v>7.0024180703004243E-2</v>
      </c>
    </row>
    <row r="3" spans="1:25" x14ac:dyDescent="0.15">
      <c r="A3">
        <f t="shared" ref="A3:A55" si="0">B3-273</f>
        <v>7</v>
      </c>
      <c r="B3">
        <v>280</v>
      </c>
      <c r="C3">
        <f t="shared" ref="C3:C55" si="1">4.036/10000000000000</f>
        <v>4.0359999999999997E-13</v>
      </c>
      <c r="D3">
        <v>10.199999999999999</v>
      </c>
      <c r="E3">
        <v>2E-3</v>
      </c>
      <c r="F3">
        <f t="shared" ref="F3:F55" si="2">D3/C3/1000000000000</f>
        <v>25.272547076313185</v>
      </c>
      <c r="G3">
        <f t="shared" ref="G3:G55" si="3">F3*E3</f>
        <v>5.0545094152626369E-2</v>
      </c>
      <c r="R3">
        <v>280</v>
      </c>
      <c r="S3">
        <f>1/$F3</f>
        <v>3.9568627450980387E-2</v>
      </c>
      <c r="T3">
        <v>1.4887548440493533E-4</v>
      </c>
      <c r="U3">
        <f>1/($F3-$T$2)</f>
        <v>6.5479902668444973E-2</v>
      </c>
      <c r="V3">
        <f t="shared" ref="V3:V36" si="4">($U3-$B3*$T$3-$T$4)^2</f>
        <v>5.6619093825292463E-4</v>
      </c>
      <c r="X3">
        <v>280</v>
      </c>
      <c r="Y3">
        <f t="shared" ref="Y3:Y36" si="5">1/($F3-$T$2)</f>
        <v>6.5479902668444973E-2</v>
      </c>
    </row>
    <row r="4" spans="1:25" x14ac:dyDescent="0.15">
      <c r="A4">
        <f t="shared" si="0"/>
        <v>-3</v>
      </c>
      <c r="B4">
        <v>270</v>
      </c>
      <c r="C4">
        <f t="shared" si="1"/>
        <v>4.0359999999999997E-13</v>
      </c>
      <c r="D4">
        <v>10.6</v>
      </c>
      <c r="E4">
        <v>2E-3</v>
      </c>
      <c r="F4">
        <f t="shared" si="2"/>
        <v>26.263627353815661</v>
      </c>
      <c r="G4">
        <f t="shared" si="3"/>
        <v>5.2527254707631324E-2</v>
      </c>
      <c r="R4">
        <v>270</v>
      </c>
      <c r="S4">
        <f t="shared" ref="S4:S36" si="6">1/$F4</f>
        <v>3.8075471698113206E-2</v>
      </c>
      <c r="T4">
        <v>0</v>
      </c>
      <c r="U4">
        <f t="shared" ref="U4:U36" si="7">1/($F4-$T$2)</f>
        <v>6.1489490523163493E-2</v>
      </c>
      <c r="V4">
        <f t="shared" si="4"/>
        <v>4.5339652213696643E-4</v>
      </c>
      <c r="X4">
        <v>270</v>
      </c>
      <c r="Y4">
        <f t="shared" si="5"/>
        <v>6.1489490523163493E-2</v>
      </c>
    </row>
    <row r="5" spans="1:25" x14ac:dyDescent="0.15">
      <c r="A5">
        <f t="shared" si="0"/>
        <v>-13</v>
      </c>
      <c r="B5">
        <v>260</v>
      </c>
      <c r="C5">
        <f t="shared" si="1"/>
        <v>4.0359999999999997E-13</v>
      </c>
      <c r="D5">
        <v>11.1</v>
      </c>
      <c r="E5">
        <v>2E-3</v>
      </c>
      <c r="F5">
        <f t="shared" si="2"/>
        <v>27.502477700693756</v>
      </c>
      <c r="G5">
        <f t="shared" si="3"/>
        <v>5.5004955401387515E-2</v>
      </c>
      <c r="R5">
        <v>260</v>
      </c>
      <c r="S5">
        <f t="shared" si="6"/>
        <v>3.6360360360360361E-2</v>
      </c>
      <c r="U5">
        <f t="shared" si="7"/>
        <v>5.7137006135996399E-2</v>
      </c>
      <c r="V5">
        <f t="shared" si="4"/>
        <v>3.3964205421385251E-4</v>
      </c>
      <c r="X5">
        <v>260</v>
      </c>
      <c r="Y5">
        <f t="shared" si="5"/>
        <v>5.7137006135996399E-2</v>
      </c>
    </row>
    <row r="6" spans="1:25" x14ac:dyDescent="0.15">
      <c r="A6">
        <f t="shared" si="0"/>
        <v>-23</v>
      </c>
      <c r="B6">
        <v>250</v>
      </c>
      <c r="C6">
        <f t="shared" si="1"/>
        <v>4.0359999999999997E-13</v>
      </c>
      <c r="D6">
        <v>11.7</v>
      </c>
      <c r="E6">
        <v>2E-3</v>
      </c>
      <c r="F6">
        <f t="shared" si="2"/>
        <v>28.989098116947474</v>
      </c>
      <c r="G6">
        <f t="shared" si="3"/>
        <v>5.7978196233894948E-2</v>
      </c>
      <c r="R6">
        <v>250</v>
      </c>
      <c r="S6">
        <f t="shared" si="6"/>
        <v>3.4495726495726492E-2</v>
      </c>
      <c r="U6">
        <f t="shared" si="7"/>
        <v>5.2663696954572695E-2</v>
      </c>
      <c r="V6">
        <f t="shared" si="4"/>
        <v>2.3854264563996446E-4</v>
      </c>
      <c r="X6">
        <v>250</v>
      </c>
      <c r="Y6">
        <f t="shared" si="5"/>
        <v>5.2663696954572695E-2</v>
      </c>
    </row>
    <row r="7" spans="1:25" x14ac:dyDescent="0.15">
      <c r="A7">
        <f t="shared" si="0"/>
        <v>-33</v>
      </c>
      <c r="B7">
        <v>240</v>
      </c>
      <c r="C7">
        <f t="shared" si="1"/>
        <v>4.0359999999999997E-13</v>
      </c>
      <c r="D7">
        <v>12.4</v>
      </c>
      <c r="E7">
        <v>2E-3</v>
      </c>
      <c r="F7">
        <f t="shared" si="2"/>
        <v>30.723488602576811</v>
      </c>
      <c r="G7">
        <f t="shared" si="3"/>
        <v>6.1446977205153623E-2</v>
      </c>
      <c r="R7">
        <v>240</v>
      </c>
      <c r="S7">
        <f t="shared" si="6"/>
        <v>3.2548387096774191E-2</v>
      </c>
      <c r="U7">
        <f t="shared" si="7"/>
        <v>4.8256020293794055E-2</v>
      </c>
      <c r="V7">
        <f t="shared" si="4"/>
        <v>1.5689827193435203E-4</v>
      </c>
      <c r="X7">
        <v>240</v>
      </c>
      <c r="Y7">
        <f t="shared" si="5"/>
        <v>4.8256020293794055E-2</v>
      </c>
    </row>
    <row r="8" spans="1:25" x14ac:dyDescent="0.15">
      <c r="A8">
        <f t="shared" si="0"/>
        <v>-43</v>
      </c>
      <c r="B8">
        <v>230</v>
      </c>
      <c r="C8">
        <f t="shared" si="1"/>
        <v>4.0359999999999997E-13</v>
      </c>
      <c r="D8">
        <v>13.1</v>
      </c>
      <c r="E8">
        <v>1E-3</v>
      </c>
      <c r="F8">
        <f t="shared" si="2"/>
        <v>32.457879088206148</v>
      </c>
      <c r="G8">
        <f t="shared" si="3"/>
        <v>3.2457879088206146E-2</v>
      </c>
      <c r="R8">
        <v>230</v>
      </c>
      <c r="S8">
        <f t="shared" si="6"/>
        <v>3.080916030534351E-2</v>
      </c>
      <c r="U8">
        <f t="shared" si="7"/>
        <v>4.4529161784578081E-2</v>
      </c>
      <c r="V8">
        <f t="shared" si="4"/>
        <v>1.0583883648266175E-4</v>
      </c>
      <c r="X8">
        <v>230</v>
      </c>
      <c r="Y8">
        <f t="shared" si="5"/>
        <v>4.4529161784578081E-2</v>
      </c>
    </row>
    <row r="9" spans="1:25" x14ac:dyDescent="0.15">
      <c r="A9">
        <f t="shared" si="0"/>
        <v>-53</v>
      </c>
      <c r="B9">
        <v>220</v>
      </c>
      <c r="C9">
        <f t="shared" si="1"/>
        <v>4.0359999999999997E-13</v>
      </c>
      <c r="D9">
        <v>14.1</v>
      </c>
      <c r="E9">
        <v>1E-3</v>
      </c>
      <c r="F9">
        <f t="shared" si="2"/>
        <v>34.935579781962339</v>
      </c>
      <c r="G9">
        <f t="shared" si="3"/>
        <v>3.4935579781962336E-2</v>
      </c>
      <c r="R9">
        <v>220</v>
      </c>
      <c r="S9">
        <f t="shared" si="6"/>
        <v>2.8624113475177303E-2</v>
      </c>
      <c r="U9">
        <f t="shared" si="7"/>
        <v>4.0104441372853773E-2</v>
      </c>
      <c r="V9">
        <f t="shared" si="4"/>
        <v>5.4049474981894437E-5</v>
      </c>
      <c r="X9">
        <v>220</v>
      </c>
      <c r="Y9">
        <f t="shared" si="5"/>
        <v>4.0104441372853773E-2</v>
      </c>
    </row>
    <row r="10" spans="1:25" x14ac:dyDescent="0.15">
      <c r="A10">
        <f t="shared" si="0"/>
        <v>-63</v>
      </c>
      <c r="B10">
        <v>210</v>
      </c>
      <c r="C10">
        <f t="shared" si="1"/>
        <v>4.0359999999999997E-13</v>
      </c>
      <c r="D10">
        <v>15.2</v>
      </c>
      <c r="E10">
        <v>1E-3</v>
      </c>
      <c r="F10">
        <f t="shared" si="2"/>
        <v>37.661050545094156</v>
      </c>
      <c r="G10">
        <f t="shared" si="3"/>
        <v>3.7661050545094159E-2</v>
      </c>
      <c r="R10">
        <v>210</v>
      </c>
      <c r="S10">
        <f t="shared" si="6"/>
        <v>2.6552631578947366E-2</v>
      </c>
      <c r="U10">
        <f t="shared" si="7"/>
        <v>3.6152813010987599E-2</v>
      </c>
      <c r="V10">
        <f t="shared" si="4"/>
        <v>2.3901942455529451E-5</v>
      </c>
      <c r="X10">
        <v>210</v>
      </c>
      <c r="Y10">
        <f t="shared" si="5"/>
        <v>3.6152813010987599E-2</v>
      </c>
    </row>
    <row r="11" spans="1:25" x14ac:dyDescent="0.15">
      <c r="A11">
        <f t="shared" si="0"/>
        <v>-73</v>
      </c>
      <c r="B11">
        <v>200</v>
      </c>
      <c r="C11">
        <f t="shared" si="1"/>
        <v>4.0359999999999997E-13</v>
      </c>
      <c r="D11">
        <v>16.7</v>
      </c>
      <c r="E11">
        <v>1E-3</v>
      </c>
      <c r="F11">
        <f t="shared" si="2"/>
        <v>41.377601585728442</v>
      </c>
      <c r="G11">
        <f t="shared" si="3"/>
        <v>4.1377601585728445E-2</v>
      </c>
      <c r="R11">
        <v>200</v>
      </c>
      <c r="S11">
        <f t="shared" si="6"/>
        <v>2.4167664670658683E-2</v>
      </c>
      <c r="U11">
        <f t="shared" si="7"/>
        <v>3.1870563758784567E-2</v>
      </c>
      <c r="V11">
        <f t="shared" si="4"/>
        <v>4.3909814359464116E-6</v>
      </c>
      <c r="X11">
        <v>200</v>
      </c>
      <c r="Y11">
        <f t="shared" si="5"/>
        <v>3.1870563758784567E-2</v>
      </c>
    </row>
    <row r="12" spans="1:25" x14ac:dyDescent="0.15">
      <c r="A12">
        <f t="shared" si="0"/>
        <v>-78</v>
      </c>
      <c r="B12">
        <v>195</v>
      </c>
      <c r="C12">
        <f t="shared" si="1"/>
        <v>4.0359999999999997E-13</v>
      </c>
      <c r="D12">
        <v>17.600000000000001</v>
      </c>
      <c r="E12">
        <v>2E-3</v>
      </c>
      <c r="F12">
        <f t="shared" si="2"/>
        <v>43.607532210109021</v>
      </c>
      <c r="G12">
        <f t="shared" si="3"/>
        <v>8.721506442021805E-2</v>
      </c>
      <c r="R12">
        <v>195</v>
      </c>
      <c r="S12">
        <f t="shared" si="6"/>
        <v>2.2931818181818182E-2</v>
      </c>
      <c r="U12">
        <f t="shared" si="7"/>
        <v>2.9755841509937039E-2</v>
      </c>
      <c r="V12">
        <f t="shared" si="4"/>
        <v>5.2580198880968263E-7</v>
      </c>
      <c r="X12">
        <v>195</v>
      </c>
      <c r="Y12">
        <f t="shared" si="5"/>
        <v>2.9755841509937039E-2</v>
      </c>
    </row>
    <row r="13" spans="1:25" x14ac:dyDescent="0.15">
      <c r="A13">
        <f t="shared" si="0"/>
        <v>-83</v>
      </c>
      <c r="B13">
        <v>190</v>
      </c>
      <c r="C13">
        <f t="shared" si="1"/>
        <v>4.0359999999999997E-13</v>
      </c>
      <c r="D13">
        <v>18.600000000000001</v>
      </c>
      <c r="E13">
        <v>1E-3</v>
      </c>
      <c r="F13">
        <f t="shared" si="2"/>
        <v>46.085232903865219</v>
      </c>
      <c r="G13">
        <f t="shared" si="3"/>
        <v>4.6085232903865223E-2</v>
      </c>
      <c r="R13">
        <v>190</v>
      </c>
      <c r="S13">
        <f t="shared" si="6"/>
        <v>2.1698924731182793E-2</v>
      </c>
      <c r="U13">
        <f t="shared" si="7"/>
        <v>2.7712693548946205E-2</v>
      </c>
      <c r="V13">
        <f t="shared" si="4"/>
        <v>3.2907258777494312E-7</v>
      </c>
      <c r="X13">
        <v>190</v>
      </c>
      <c r="Y13">
        <f t="shared" si="5"/>
        <v>2.7712693548946205E-2</v>
      </c>
    </row>
    <row r="14" spans="1:25" x14ac:dyDescent="0.15">
      <c r="A14">
        <f t="shared" si="0"/>
        <v>-88</v>
      </c>
      <c r="B14">
        <v>185</v>
      </c>
      <c r="C14">
        <f t="shared" si="1"/>
        <v>4.0359999999999997E-13</v>
      </c>
      <c r="D14">
        <v>19.8</v>
      </c>
      <c r="E14">
        <v>1E-3</v>
      </c>
      <c r="F14">
        <f t="shared" si="2"/>
        <v>49.058473736372648</v>
      </c>
      <c r="G14">
        <f t="shared" si="3"/>
        <v>4.9058473736372649E-2</v>
      </c>
      <c r="R14">
        <v>185</v>
      </c>
      <c r="S14">
        <f t="shared" si="6"/>
        <v>2.0383838383838383E-2</v>
      </c>
      <c r="U14">
        <f t="shared" si="7"/>
        <v>2.5603088369856728E-2</v>
      </c>
      <c r="V14">
        <f t="shared" si="4"/>
        <v>3.7592410936436475E-6</v>
      </c>
      <c r="X14">
        <v>185</v>
      </c>
      <c r="Y14">
        <f t="shared" si="5"/>
        <v>2.5603088369856728E-2</v>
      </c>
    </row>
    <row r="15" spans="1:25" x14ac:dyDescent="0.15">
      <c r="A15">
        <f t="shared" si="0"/>
        <v>-93</v>
      </c>
      <c r="B15">
        <v>180</v>
      </c>
      <c r="C15">
        <f t="shared" si="1"/>
        <v>4.0359999999999997E-13</v>
      </c>
      <c r="D15">
        <v>21.1</v>
      </c>
      <c r="E15">
        <v>1E-3</v>
      </c>
      <c r="F15">
        <f t="shared" si="2"/>
        <v>52.279484638255703</v>
      </c>
      <c r="G15">
        <f t="shared" si="3"/>
        <v>5.2279484638255706E-2</v>
      </c>
      <c r="R15">
        <v>180</v>
      </c>
      <c r="S15">
        <f t="shared" si="6"/>
        <v>1.9127962085308054E-2</v>
      </c>
      <c r="U15">
        <f t="shared" si="7"/>
        <v>2.3652516718638085E-2</v>
      </c>
      <c r="V15">
        <f t="shared" si="4"/>
        <v>9.8914682880008456E-6</v>
      </c>
      <c r="X15">
        <v>180</v>
      </c>
      <c r="Y15">
        <f t="shared" si="5"/>
        <v>2.3652516718638085E-2</v>
      </c>
    </row>
    <row r="16" spans="1:25" x14ac:dyDescent="0.15">
      <c r="A16">
        <f t="shared" si="0"/>
        <v>-98</v>
      </c>
      <c r="B16">
        <v>175</v>
      </c>
      <c r="C16">
        <f t="shared" si="1"/>
        <v>4.0359999999999997E-13</v>
      </c>
      <c r="D16">
        <v>22.7</v>
      </c>
      <c r="E16">
        <v>1E-3</v>
      </c>
      <c r="F16">
        <f t="shared" si="2"/>
        <v>56.243805748265608</v>
      </c>
      <c r="G16">
        <f t="shared" si="3"/>
        <v>5.624380574826561E-2</v>
      </c>
      <c r="R16">
        <v>175</v>
      </c>
      <c r="S16">
        <f t="shared" si="6"/>
        <v>1.7779735682819382E-2</v>
      </c>
      <c r="U16">
        <f t="shared" si="7"/>
        <v>2.1624838414797294E-2</v>
      </c>
      <c r="V16">
        <f t="shared" si="4"/>
        <v>1.9610472867229267E-5</v>
      </c>
      <c r="X16">
        <v>175</v>
      </c>
      <c r="Y16">
        <f t="shared" si="5"/>
        <v>2.1624838414797294E-2</v>
      </c>
    </row>
    <row r="17" spans="1:25" x14ac:dyDescent="0.15">
      <c r="A17">
        <f t="shared" si="0"/>
        <v>-103</v>
      </c>
      <c r="B17">
        <v>170</v>
      </c>
      <c r="C17">
        <f t="shared" si="1"/>
        <v>4.0359999999999997E-13</v>
      </c>
      <c r="D17">
        <v>24.6</v>
      </c>
      <c r="E17">
        <v>1E-3</v>
      </c>
      <c r="F17">
        <f t="shared" si="2"/>
        <v>60.951437066402391</v>
      </c>
      <c r="G17">
        <f t="shared" si="3"/>
        <v>6.0951437066402395E-2</v>
      </c>
      <c r="R17">
        <v>170</v>
      </c>
      <c r="S17">
        <f t="shared" si="6"/>
        <v>1.6406504065040645E-2</v>
      </c>
      <c r="U17">
        <f t="shared" si="7"/>
        <v>1.9626795918193784E-2</v>
      </c>
      <c r="V17">
        <f t="shared" si="4"/>
        <v>3.2285537999179501E-5</v>
      </c>
      <c r="X17">
        <v>170</v>
      </c>
      <c r="Y17">
        <f t="shared" si="5"/>
        <v>1.9626795918193784E-2</v>
      </c>
    </row>
    <row r="18" spans="1:25" x14ac:dyDescent="0.15">
      <c r="A18">
        <f t="shared" si="0"/>
        <v>-108</v>
      </c>
      <c r="B18">
        <v>165</v>
      </c>
      <c r="C18">
        <f t="shared" si="1"/>
        <v>4.0359999999999997E-13</v>
      </c>
      <c r="D18">
        <v>26.9</v>
      </c>
      <c r="E18">
        <v>1E-3</v>
      </c>
      <c r="F18">
        <f t="shared" si="2"/>
        <v>66.65014866204163</v>
      </c>
      <c r="G18">
        <f t="shared" si="3"/>
        <v>6.6650148662041636E-2</v>
      </c>
      <c r="R18">
        <v>165</v>
      </c>
      <c r="S18">
        <f t="shared" si="6"/>
        <v>1.5003717472118958E-2</v>
      </c>
      <c r="U18">
        <f t="shared" si="7"/>
        <v>1.7652417988904788E-2</v>
      </c>
      <c r="V18">
        <f t="shared" si="4"/>
        <v>4.7776254631025911E-5</v>
      </c>
      <c r="X18">
        <v>165</v>
      </c>
      <c r="Y18">
        <f t="shared" si="5"/>
        <v>1.7652417988904788E-2</v>
      </c>
    </row>
    <row r="19" spans="1:25" x14ac:dyDescent="0.15">
      <c r="A19">
        <f t="shared" si="0"/>
        <v>-113</v>
      </c>
      <c r="B19">
        <v>160</v>
      </c>
      <c r="C19">
        <f t="shared" si="1"/>
        <v>4.0359999999999997E-13</v>
      </c>
      <c r="D19">
        <v>29.5</v>
      </c>
      <c r="E19">
        <v>1E-3</v>
      </c>
      <c r="F19">
        <f t="shared" si="2"/>
        <v>73.09217046580774</v>
      </c>
      <c r="G19">
        <f t="shared" si="3"/>
        <v>7.3092170465807738E-2</v>
      </c>
      <c r="R19">
        <v>160</v>
      </c>
      <c r="S19">
        <f t="shared" si="6"/>
        <v>1.3681355932203388E-2</v>
      </c>
      <c r="U19">
        <f t="shared" si="7"/>
        <v>1.5849999454943673E-2</v>
      </c>
      <c r="V19">
        <f t="shared" si="4"/>
        <v>6.3522144120636696E-5</v>
      </c>
      <c r="X19">
        <v>160</v>
      </c>
      <c r="Y19">
        <f t="shared" si="5"/>
        <v>1.5849999454943673E-2</v>
      </c>
    </row>
    <row r="20" spans="1:25" x14ac:dyDescent="0.15">
      <c r="A20">
        <f t="shared" si="0"/>
        <v>-118</v>
      </c>
      <c r="B20">
        <v>155</v>
      </c>
      <c r="C20">
        <f t="shared" si="1"/>
        <v>4.0359999999999997E-13</v>
      </c>
      <c r="D20">
        <v>32.9</v>
      </c>
      <c r="E20">
        <v>1E-3</v>
      </c>
      <c r="F20">
        <f t="shared" si="2"/>
        <v>81.516352824578803</v>
      </c>
      <c r="G20">
        <f t="shared" si="3"/>
        <v>8.1516352824578808E-2</v>
      </c>
      <c r="R20">
        <v>155</v>
      </c>
      <c r="S20">
        <f t="shared" si="6"/>
        <v>1.2267477203647414E-2</v>
      </c>
      <c r="U20">
        <f t="shared" si="7"/>
        <v>1.3982950022794708E-2</v>
      </c>
      <c r="V20">
        <f t="shared" si="4"/>
        <v>8.2678103653089323E-5</v>
      </c>
      <c r="X20">
        <v>155</v>
      </c>
      <c r="Y20">
        <f t="shared" si="5"/>
        <v>1.3982950022794708E-2</v>
      </c>
    </row>
    <row r="21" spans="1:25" x14ac:dyDescent="0.15">
      <c r="A21">
        <f t="shared" si="0"/>
        <v>-123</v>
      </c>
      <c r="B21">
        <v>150</v>
      </c>
      <c r="C21">
        <f t="shared" si="1"/>
        <v>4.0359999999999997E-13</v>
      </c>
      <c r="D21">
        <v>37.5</v>
      </c>
      <c r="E21">
        <v>1E-3</v>
      </c>
      <c r="F21">
        <f t="shared" si="2"/>
        <v>92.913776015857295</v>
      </c>
      <c r="G21">
        <f t="shared" si="3"/>
        <v>9.2913776015857291E-2</v>
      </c>
      <c r="R21">
        <v>150</v>
      </c>
      <c r="S21">
        <f t="shared" si="6"/>
        <v>1.0762666666666665E-2</v>
      </c>
      <c r="U21">
        <f t="shared" si="7"/>
        <v>1.2060821705516372E-2</v>
      </c>
      <c r="V21">
        <f t="shared" si="4"/>
        <v>1.0548318987125562E-4</v>
      </c>
      <c r="X21">
        <v>150</v>
      </c>
      <c r="Y21">
        <f t="shared" si="5"/>
        <v>1.2060821705516372E-2</v>
      </c>
    </row>
    <row r="22" spans="1:25" x14ac:dyDescent="0.15">
      <c r="A22">
        <f t="shared" si="0"/>
        <v>-128</v>
      </c>
      <c r="B22">
        <v>145</v>
      </c>
      <c r="C22">
        <f t="shared" si="1"/>
        <v>4.0359999999999997E-13</v>
      </c>
      <c r="D22">
        <v>44.1</v>
      </c>
      <c r="E22">
        <v>1E-3</v>
      </c>
      <c r="F22">
        <f t="shared" si="2"/>
        <v>109.26660059464817</v>
      </c>
      <c r="G22">
        <f t="shared" si="3"/>
        <v>0.10926660059464817</v>
      </c>
      <c r="R22">
        <v>145</v>
      </c>
      <c r="S22">
        <f t="shared" si="6"/>
        <v>9.1519274376417239E-3</v>
      </c>
      <c r="U22">
        <f t="shared" si="7"/>
        <v>1.0073951371131136E-2</v>
      </c>
      <c r="V22">
        <f t="shared" si="4"/>
        <v>1.3254902779503803E-4</v>
      </c>
      <c r="X22">
        <v>145</v>
      </c>
      <c r="Y22">
        <f t="shared" si="5"/>
        <v>1.0073951371131136E-2</v>
      </c>
    </row>
    <row r="23" spans="1:25" x14ac:dyDescent="0.15">
      <c r="A23">
        <f t="shared" si="0"/>
        <v>-133</v>
      </c>
      <c r="B23">
        <v>140</v>
      </c>
      <c r="C23">
        <f t="shared" si="1"/>
        <v>4.0359999999999997E-13</v>
      </c>
      <c r="D23">
        <v>52.6</v>
      </c>
      <c r="E23">
        <v>1E-3</v>
      </c>
      <c r="F23">
        <f t="shared" si="2"/>
        <v>130.32705649157583</v>
      </c>
      <c r="G23">
        <f t="shared" si="3"/>
        <v>0.13032705649157583</v>
      </c>
      <c r="R23">
        <v>140</v>
      </c>
      <c r="S23">
        <f t="shared" si="6"/>
        <v>7.6730038022813684E-3</v>
      </c>
      <c r="U23">
        <f t="shared" si="7"/>
        <v>8.3107301664261304E-3</v>
      </c>
      <c r="V23">
        <f t="shared" si="4"/>
        <v>1.5704695489259481E-4</v>
      </c>
      <c r="X23">
        <v>140</v>
      </c>
      <c r="Y23">
        <f t="shared" si="5"/>
        <v>8.3107301664261304E-3</v>
      </c>
    </row>
    <row r="24" spans="1:25" x14ac:dyDescent="0.15">
      <c r="A24">
        <f t="shared" si="0"/>
        <v>-138</v>
      </c>
      <c r="B24">
        <v>135</v>
      </c>
      <c r="C24">
        <f t="shared" si="1"/>
        <v>4.0359999999999997E-13</v>
      </c>
      <c r="D24">
        <v>65.3</v>
      </c>
      <c r="E24">
        <v>1E-3</v>
      </c>
      <c r="F24">
        <f t="shared" si="2"/>
        <v>161.7938553022795</v>
      </c>
      <c r="G24">
        <f t="shared" si="3"/>
        <v>0.16179385530227949</v>
      </c>
      <c r="R24">
        <v>135</v>
      </c>
      <c r="S24">
        <f t="shared" si="6"/>
        <v>6.1807044410413471E-3</v>
      </c>
      <c r="U24">
        <f t="shared" si="7"/>
        <v>6.5879117108279834E-3</v>
      </c>
      <c r="V24">
        <f t="shared" si="4"/>
        <v>1.8252763011497518E-4</v>
      </c>
      <c r="X24">
        <v>135</v>
      </c>
      <c r="Y24">
        <f t="shared" si="5"/>
        <v>6.5879117108279834E-3</v>
      </c>
    </row>
    <row r="25" spans="1:25" x14ac:dyDescent="0.15">
      <c r="A25">
        <f t="shared" si="0"/>
        <v>-143</v>
      </c>
      <c r="B25">
        <v>130</v>
      </c>
      <c r="C25">
        <f t="shared" si="1"/>
        <v>4.0359999999999997E-13</v>
      </c>
      <c r="D25">
        <v>91.8</v>
      </c>
      <c r="E25">
        <v>1E-3</v>
      </c>
      <c r="F25">
        <f t="shared" si="2"/>
        <v>227.45292368681865</v>
      </c>
      <c r="G25">
        <f t="shared" si="3"/>
        <v>0.22745292368681866</v>
      </c>
      <c r="R25">
        <v>130</v>
      </c>
      <c r="S25">
        <f t="shared" si="6"/>
        <v>4.3965141612200432E-3</v>
      </c>
      <c r="U25">
        <f t="shared" si="7"/>
        <v>4.5987110043626874E-3</v>
      </c>
      <c r="V25">
        <f t="shared" si="4"/>
        <v>2.1771303409430805E-4</v>
      </c>
      <c r="X25">
        <v>130</v>
      </c>
      <c r="Y25">
        <f t="shared" si="5"/>
        <v>4.5987110043626874E-3</v>
      </c>
    </row>
    <row r="26" spans="1:25" x14ac:dyDescent="0.15">
      <c r="A26">
        <f t="shared" si="0"/>
        <v>-144</v>
      </c>
      <c r="B26">
        <v>129</v>
      </c>
      <c r="C26">
        <f t="shared" si="1"/>
        <v>4.0359999999999997E-13</v>
      </c>
      <c r="D26">
        <v>101.3</v>
      </c>
      <c r="E26">
        <v>1E-3</v>
      </c>
      <c r="F26">
        <f t="shared" si="2"/>
        <v>250.9910802775025</v>
      </c>
      <c r="G26">
        <f t="shared" si="3"/>
        <v>0.2509910802775025</v>
      </c>
      <c r="R26">
        <v>129</v>
      </c>
      <c r="S26">
        <f t="shared" si="6"/>
        <v>3.9842053307008879E-3</v>
      </c>
      <c r="U26">
        <f t="shared" si="7"/>
        <v>4.1495429788002405E-3</v>
      </c>
      <c r="V26">
        <f t="shared" si="4"/>
        <v>2.2666490383476819E-4</v>
      </c>
      <c r="X26">
        <v>129</v>
      </c>
      <c r="Y26">
        <f t="shared" si="5"/>
        <v>4.1495429788002405E-3</v>
      </c>
    </row>
    <row r="27" spans="1:25" x14ac:dyDescent="0.15">
      <c r="A27">
        <f t="shared" si="0"/>
        <v>-145</v>
      </c>
      <c r="B27">
        <v>128</v>
      </c>
      <c r="C27">
        <f t="shared" si="1"/>
        <v>4.0359999999999997E-13</v>
      </c>
      <c r="D27">
        <v>112</v>
      </c>
      <c r="E27">
        <v>1E-3</v>
      </c>
      <c r="F27">
        <f t="shared" si="2"/>
        <v>277.50247770069376</v>
      </c>
      <c r="G27">
        <f t="shared" si="3"/>
        <v>0.27750247770069375</v>
      </c>
      <c r="R27">
        <v>128</v>
      </c>
      <c r="S27">
        <f t="shared" si="6"/>
        <v>3.6035714285714286E-3</v>
      </c>
      <c r="U27">
        <f t="shared" si="7"/>
        <v>3.7382927131824418E-3</v>
      </c>
      <c r="V27">
        <f t="shared" si="4"/>
        <v>2.3463405604155817E-4</v>
      </c>
      <c r="X27">
        <v>128</v>
      </c>
      <c r="Y27">
        <f t="shared" si="5"/>
        <v>3.7382927131824418E-3</v>
      </c>
    </row>
    <row r="28" spans="1:25" x14ac:dyDescent="0.15">
      <c r="A28">
        <f t="shared" si="0"/>
        <v>-146</v>
      </c>
      <c r="B28">
        <v>127</v>
      </c>
      <c r="C28">
        <f t="shared" si="1"/>
        <v>4.0359999999999997E-13</v>
      </c>
      <c r="D28">
        <v>128.1</v>
      </c>
      <c r="E28">
        <v>1E-3</v>
      </c>
      <c r="F28">
        <f t="shared" si="2"/>
        <v>317.3934588701685</v>
      </c>
      <c r="G28">
        <f t="shared" si="3"/>
        <v>0.31739345887016851</v>
      </c>
      <c r="R28">
        <v>127</v>
      </c>
      <c r="S28">
        <f t="shared" si="6"/>
        <v>3.150663544106167E-3</v>
      </c>
      <c r="U28">
        <f t="shared" si="7"/>
        <v>3.2531669157748202E-3</v>
      </c>
      <c r="V28">
        <f t="shared" si="4"/>
        <v>2.4504832975152008E-4</v>
      </c>
      <c r="X28">
        <v>127</v>
      </c>
      <c r="Y28">
        <f t="shared" si="5"/>
        <v>3.2531669157748202E-3</v>
      </c>
    </row>
    <row r="29" spans="1:25" x14ac:dyDescent="0.15">
      <c r="A29">
        <f t="shared" si="0"/>
        <v>-147</v>
      </c>
      <c r="B29">
        <v>126</v>
      </c>
      <c r="C29">
        <f t="shared" si="1"/>
        <v>4.0359999999999997E-13</v>
      </c>
      <c r="D29">
        <v>144.5</v>
      </c>
      <c r="E29">
        <v>1E-3</v>
      </c>
      <c r="F29">
        <f t="shared" si="2"/>
        <v>358.02775024777014</v>
      </c>
      <c r="G29">
        <f t="shared" si="3"/>
        <v>0.35802775024777017</v>
      </c>
      <c r="R29">
        <v>126</v>
      </c>
      <c r="S29">
        <f t="shared" si="6"/>
        <v>2.793079584775086E-3</v>
      </c>
      <c r="U29">
        <f t="shared" si="7"/>
        <v>2.873339753462145E-3</v>
      </c>
      <c r="V29">
        <f t="shared" si="4"/>
        <v>2.5233231261597653E-4</v>
      </c>
      <c r="X29">
        <v>126</v>
      </c>
      <c r="Y29">
        <f t="shared" si="5"/>
        <v>2.873339753462145E-3</v>
      </c>
    </row>
    <row r="30" spans="1:25" x14ac:dyDescent="0.15">
      <c r="A30">
        <f t="shared" si="0"/>
        <v>-148</v>
      </c>
      <c r="B30">
        <v>125</v>
      </c>
      <c r="C30">
        <f t="shared" si="1"/>
        <v>4.0359999999999997E-13</v>
      </c>
      <c r="D30">
        <v>157.5</v>
      </c>
      <c r="E30">
        <v>1E-3</v>
      </c>
      <c r="F30">
        <f t="shared" si="2"/>
        <v>390.23785926660065</v>
      </c>
      <c r="G30">
        <f t="shared" si="3"/>
        <v>0.39023785926660065</v>
      </c>
      <c r="R30">
        <v>125</v>
      </c>
      <c r="S30">
        <f t="shared" si="6"/>
        <v>2.5625396825396823E-3</v>
      </c>
      <c r="U30">
        <f t="shared" si="7"/>
        <v>2.6299374952716108E-3</v>
      </c>
      <c r="V30">
        <f t="shared" si="4"/>
        <v>2.5534435810078445E-4</v>
      </c>
      <c r="X30">
        <v>125</v>
      </c>
      <c r="Y30">
        <f t="shared" si="5"/>
        <v>2.6299374952716108E-3</v>
      </c>
    </row>
    <row r="31" spans="1:25" x14ac:dyDescent="0.15">
      <c r="A31">
        <f t="shared" si="0"/>
        <v>-149</v>
      </c>
      <c r="B31">
        <v>124</v>
      </c>
      <c r="C31">
        <f t="shared" si="1"/>
        <v>4.0359999999999997E-13</v>
      </c>
      <c r="D31">
        <v>175.6</v>
      </c>
      <c r="E31">
        <v>1E-3</v>
      </c>
      <c r="F31">
        <f t="shared" si="2"/>
        <v>435.08424182358777</v>
      </c>
      <c r="G31">
        <f t="shared" si="3"/>
        <v>0.43508424182358779</v>
      </c>
      <c r="R31">
        <v>124</v>
      </c>
      <c r="S31">
        <f t="shared" si="6"/>
        <v>2.2984054669703867E-3</v>
      </c>
      <c r="U31">
        <f t="shared" si="7"/>
        <v>2.3524786726472446E-3</v>
      </c>
      <c r="V31">
        <f t="shared" si="4"/>
        <v>2.5947028618170646E-4</v>
      </c>
      <c r="X31">
        <v>124</v>
      </c>
      <c r="Y31">
        <f t="shared" si="5"/>
        <v>2.3524786726472446E-3</v>
      </c>
    </row>
    <row r="32" spans="1:25" x14ac:dyDescent="0.15">
      <c r="A32">
        <f t="shared" si="0"/>
        <v>-150</v>
      </c>
      <c r="B32">
        <v>123</v>
      </c>
      <c r="C32">
        <f t="shared" si="1"/>
        <v>4.0359999999999997E-13</v>
      </c>
      <c r="D32">
        <v>207</v>
      </c>
      <c r="E32">
        <v>1E-3</v>
      </c>
      <c r="F32">
        <f t="shared" si="2"/>
        <v>512.88404360753225</v>
      </c>
      <c r="G32">
        <f t="shared" si="3"/>
        <v>0.51288404360753226</v>
      </c>
      <c r="R32">
        <v>123</v>
      </c>
      <c r="S32">
        <f t="shared" si="6"/>
        <v>1.9497584541062801E-3</v>
      </c>
      <c r="U32">
        <f t="shared" si="7"/>
        <v>1.9885326968350171E-3</v>
      </c>
      <c r="V32">
        <f t="shared" si="4"/>
        <v>2.6644528745986583E-4</v>
      </c>
      <c r="X32">
        <v>123</v>
      </c>
      <c r="Y32">
        <f t="shared" si="5"/>
        <v>1.9885326968350171E-3</v>
      </c>
    </row>
    <row r="33" spans="1:25" x14ac:dyDescent="0.15">
      <c r="A33">
        <f t="shared" si="0"/>
        <v>-151</v>
      </c>
      <c r="B33">
        <v>122</v>
      </c>
      <c r="C33">
        <f t="shared" si="1"/>
        <v>4.0359999999999997E-13</v>
      </c>
      <c r="D33">
        <v>263</v>
      </c>
      <c r="E33">
        <v>1E-3</v>
      </c>
      <c r="F33">
        <f t="shared" si="2"/>
        <v>651.63528245787916</v>
      </c>
      <c r="G33">
        <f t="shared" si="3"/>
        <v>0.65163528245787916</v>
      </c>
      <c r="R33">
        <v>122</v>
      </c>
      <c r="S33">
        <f t="shared" si="6"/>
        <v>1.5346007604562736E-3</v>
      </c>
      <c r="U33">
        <f t="shared" si="7"/>
        <v>1.5585194516774706E-3</v>
      </c>
      <c r="V33">
        <f t="shared" si="4"/>
        <v>2.7570243463911844E-4</v>
      </c>
      <c r="X33">
        <v>122</v>
      </c>
      <c r="Y33">
        <f t="shared" si="5"/>
        <v>1.5585194516774706E-3</v>
      </c>
    </row>
    <row r="34" spans="1:25" x14ac:dyDescent="0.15">
      <c r="A34">
        <f t="shared" si="0"/>
        <v>-152</v>
      </c>
      <c r="B34">
        <v>121</v>
      </c>
      <c r="C34">
        <f t="shared" si="1"/>
        <v>4.0359999999999997E-13</v>
      </c>
      <c r="D34">
        <v>396</v>
      </c>
      <c r="E34">
        <v>1E-3</v>
      </c>
      <c r="F34">
        <f t="shared" si="2"/>
        <v>981.16947472745301</v>
      </c>
      <c r="G34">
        <f t="shared" si="3"/>
        <v>0.98116947472745297</v>
      </c>
      <c r="R34">
        <v>121</v>
      </c>
      <c r="S34">
        <f t="shared" si="6"/>
        <v>1.019191919191919E-3</v>
      </c>
      <c r="U34">
        <f t="shared" si="7"/>
        <v>1.0296871267312616E-3</v>
      </c>
      <c r="V34">
        <f t="shared" si="4"/>
        <v>2.8846462870623594E-4</v>
      </c>
      <c r="X34">
        <v>121</v>
      </c>
      <c r="Y34">
        <f t="shared" si="5"/>
        <v>1.0296871267312616E-3</v>
      </c>
    </row>
    <row r="35" spans="1:25" x14ac:dyDescent="0.15">
      <c r="A35">
        <f t="shared" si="0"/>
        <v>-153</v>
      </c>
      <c r="B35">
        <v>120</v>
      </c>
      <c r="C35">
        <f t="shared" si="1"/>
        <v>4.0359999999999997E-13</v>
      </c>
      <c r="D35">
        <v>545</v>
      </c>
      <c r="E35">
        <v>1E-3</v>
      </c>
      <c r="F35">
        <f t="shared" si="2"/>
        <v>1350.3468780971259</v>
      </c>
      <c r="G35">
        <f t="shared" si="3"/>
        <v>1.3503468780971259</v>
      </c>
      <c r="R35">
        <v>120</v>
      </c>
      <c r="S35">
        <f t="shared" si="6"/>
        <v>7.405504587155963E-4</v>
      </c>
      <c r="U35">
        <f t="shared" si="7"/>
        <v>7.4607590608478155E-4</v>
      </c>
      <c r="V35">
        <f t="shared" si="4"/>
        <v>2.930595523345264E-4</v>
      </c>
      <c r="X35">
        <v>120</v>
      </c>
      <c r="Y35">
        <f t="shared" si="5"/>
        <v>7.4607590608478155E-4</v>
      </c>
    </row>
    <row r="36" spans="1:25" x14ac:dyDescent="0.15">
      <c r="A36">
        <f t="shared" si="0"/>
        <v>-154</v>
      </c>
      <c r="B36">
        <v>119</v>
      </c>
      <c r="C36">
        <f t="shared" si="1"/>
        <v>4.0359999999999997E-13</v>
      </c>
      <c r="D36">
        <v>723</v>
      </c>
      <c r="E36">
        <v>3.0000000000000001E-3</v>
      </c>
      <c r="F36">
        <f t="shared" si="2"/>
        <v>1791.3776015857286</v>
      </c>
      <c r="G36">
        <f t="shared" si="3"/>
        <v>5.3741328047571857</v>
      </c>
      <c r="H36" t="s">
        <v>8</v>
      </c>
      <c r="I36">
        <v>1791</v>
      </c>
      <c r="R36">
        <v>119</v>
      </c>
      <c r="S36">
        <f t="shared" si="6"/>
        <v>5.5822959889349928E-4</v>
      </c>
      <c r="U36">
        <f t="shared" si="7"/>
        <v>5.6136351103026774E-4</v>
      </c>
      <c r="V36">
        <f t="shared" si="4"/>
        <v>2.9428781949133071E-4</v>
      </c>
      <c r="X36">
        <v>119</v>
      </c>
      <c r="Y36">
        <f t="shared" si="5"/>
        <v>5.6136351103026774E-4</v>
      </c>
    </row>
    <row r="37" spans="1:25" x14ac:dyDescent="0.15">
      <c r="A37">
        <f t="shared" si="0"/>
        <v>-155</v>
      </c>
      <c r="B37">
        <v>118</v>
      </c>
      <c r="C37">
        <f t="shared" si="1"/>
        <v>4.0359999999999997E-13</v>
      </c>
      <c r="D37">
        <v>717</v>
      </c>
      <c r="E37">
        <v>3.0000000000000001E-3</v>
      </c>
      <c r="F37">
        <f t="shared" si="2"/>
        <v>1776.5113974231915</v>
      </c>
      <c r="G37">
        <f t="shared" si="3"/>
        <v>5.3295341922695743</v>
      </c>
      <c r="V37">
        <f>SUM(V2:V36)</f>
        <v>6.5871570312927841E-3</v>
      </c>
    </row>
    <row r="38" spans="1:25" x14ac:dyDescent="0.15">
      <c r="A38">
        <f t="shared" si="0"/>
        <v>-156</v>
      </c>
      <c r="B38">
        <v>117</v>
      </c>
      <c r="C38">
        <f t="shared" si="1"/>
        <v>4.0359999999999997E-13</v>
      </c>
      <c r="D38">
        <v>711</v>
      </c>
      <c r="E38">
        <v>3.0000000000000001E-3</v>
      </c>
      <c r="F38">
        <f t="shared" si="2"/>
        <v>1761.6451932606542</v>
      </c>
      <c r="G38">
        <f t="shared" si="3"/>
        <v>5.2849355797819628</v>
      </c>
    </row>
    <row r="39" spans="1:25" x14ac:dyDescent="0.15">
      <c r="A39">
        <f t="shared" si="0"/>
        <v>-157</v>
      </c>
      <c r="B39">
        <v>116</v>
      </c>
      <c r="C39">
        <f t="shared" si="1"/>
        <v>4.0359999999999997E-13</v>
      </c>
      <c r="D39">
        <v>706</v>
      </c>
      <c r="E39">
        <v>4.0000000000000001E-3</v>
      </c>
      <c r="F39">
        <f t="shared" si="2"/>
        <v>1749.2566897918732</v>
      </c>
      <c r="G39">
        <f t="shared" si="3"/>
        <v>6.9970267591674933</v>
      </c>
    </row>
    <row r="40" spans="1:25" x14ac:dyDescent="0.15">
      <c r="A40">
        <f t="shared" si="0"/>
        <v>-158</v>
      </c>
      <c r="B40">
        <v>115</v>
      </c>
      <c r="C40">
        <f t="shared" si="1"/>
        <v>4.0359999999999997E-13</v>
      </c>
      <c r="D40">
        <v>701</v>
      </c>
      <c r="E40">
        <v>4.0000000000000001E-3</v>
      </c>
      <c r="F40">
        <f t="shared" si="2"/>
        <v>1736.8681863230922</v>
      </c>
      <c r="G40">
        <f t="shared" si="3"/>
        <v>6.9474727452923695</v>
      </c>
    </row>
    <row r="41" spans="1:25" x14ac:dyDescent="0.15">
      <c r="A41">
        <f t="shared" si="0"/>
        <v>-159</v>
      </c>
      <c r="B41">
        <v>114</v>
      </c>
      <c r="C41">
        <f t="shared" si="1"/>
        <v>4.0359999999999997E-13</v>
      </c>
      <c r="D41">
        <v>697</v>
      </c>
      <c r="E41">
        <v>4.0000000000000001E-3</v>
      </c>
      <c r="F41">
        <f t="shared" si="2"/>
        <v>1726.9573835480676</v>
      </c>
      <c r="G41">
        <f t="shared" si="3"/>
        <v>6.9078295341922704</v>
      </c>
    </row>
    <row r="42" spans="1:25" x14ac:dyDescent="0.15">
      <c r="A42">
        <f t="shared" si="0"/>
        <v>-160</v>
      </c>
      <c r="B42">
        <v>113</v>
      </c>
      <c r="C42">
        <f t="shared" si="1"/>
        <v>4.0359999999999997E-13</v>
      </c>
      <c r="D42">
        <v>693</v>
      </c>
      <c r="E42">
        <v>4.0000000000000001E-3</v>
      </c>
      <c r="F42">
        <f t="shared" si="2"/>
        <v>1717.0465807730427</v>
      </c>
      <c r="G42">
        <f t="shared" si="3"/>
        <v>6.8681863230921714</v>
      </c>
    </row>
    <row r="43" spans="1:25" x14ac:dyDescent="0.15">
      <c r="A43">
        <f t="shared" si="0"/>
        <v>-161</v>
      </c>
      <c r="B43">
        <v>112</v>
      </c>
      <c r="C43">
        <f t="shared" si="1"/>
        <v>4.0359999999999997E-13</v>
      </c>
      <c r="D43">
        <v>689</v>
      </c>
      <c r="E43">
        <v>5.0000000000000001E-3</v>
      </c>
      <c r="F43">
        <f t="shared" si="2"/>
        <v>1707.1357779980181</v>
      </c>
      <c r="G43">
        <f t="shared" si="3"/>
        <v>8.5356788899900913</v>
      </c>
    </row>
    <row r="44" spans="1:25" x14ac:dyDescent="0.15">
      <c r="A44">
        <f t="shared" si="0"/>
        <v>-162</v>
      </c>
      <c r="B44">
        <v>111</v>
      </c>
      <c r="C44">
        <f t="shared" si="1"/>
        <v>4.0359999999999997E-13</v>
      </c>
      <c r="D44">
        <v>686</v>
      </c>
      <c r="E44">
        <v>5.0000000000000001E-3</v>
      </c>
      <c r="F44">
        <f t="shared" si="2"/>
        <v>1699.7026759167495</v>
      </c>
      <c r="G44">
        <f t="shared" si="3"/>
        <v>8.4985133795837484</v>
      </c>
    </row>
    <row r="45" spans="1:25" x14ac:dyDescent="0.15">
      <c r="A45">
        <f t="shared" si="0"/>
        <v>-163</v>
      </c>
      <c r="B45">
        <v>110</v>
      </c>
      <c r="C45">
        <f t="shared" si="1"/>
        <v>4.0359999999999997E-13</v>
      </c>
      <c r="D45">
        <v>684</v>
      </c>
      <c r="E45">
        <v>6.0000000000000001E-3</v>
      </c>
      <c r="F45">
        <f t="shared" si="2"/>
        <v>1694.7472745292371</v>
      </c>
      <c r="G45">
        <f t="shared" si="3"/>
        <v>10.168483647175423</v>
      </c>
    </row>
    <row r="46" spans="1:25" x14ac:dyDescent="0.15">
      <c r="A46">
        <f t="shared" si="0"/>
        <v>-164</v>
      </c>
      <c r="B46">
        <v>109</v>
      </c>
      <c r="C46">
        <f t="shared" si="1"/>
        <v>4.0359999999999997E-13</v>
      </c>
      <c r="D46">
        <v>682</v>
      </c>
      <c r="E46">
        <v>6.0000000000000001E-3</v>
      </c>
      <c r="F46">
        <f t="shared" si="2"/>
        <v>1689.7918731417244</v>
      </c>
      <c r="G46">
        <f t="shared" si="3"/>
        <v>10.138751238850347</v>
      </c>
    </row>
    <row r="47" spans="1:25" x14ac:dyDescent="0.15">
      <c r="A47">
        <f t="shared" si="0"/>
        <v>-165</v>
      </c>
      <c r="B47">
        <v>108</v>
      </c>
      <c r="C47">
        <f t="shared" si="1"/>
        <v>4.0359999999999997E-13</v>
      </c>
      <c r="D47">
        <v>679</v>
      </c>
      <c r="E47">
        <v>6.0000000000000001E-3</v>
      </c>
      <c r="F47">
        <f t="shared" si="2"/>
        <v>1682.3587710604561</v>
      </c>
      <c r="G47">
        <f t="shared" si="3"/>
        <v>10.094152626362737</v>
      </c>
    </row>
    <row r="48" spans="1:25" x14ac:dyDescent="0.15">
      <c r="A48">
        <f t="shared" si="0"/>
        <v>-166</v>
      </c>
      <c r="B48">
        <v>107</v>
      </c>
      <c r="C48">
        <f t="shared" si="1"/>
        <v>4.0359999999999997E-13</v>
      </c>
      <c r="D48">
        <v>676</v>
      </c>
      <c r="E48">
        <v>6.0000000000000001E-3</v>
      </c>
      <c r="F48">
        <f t="shared" si="2"/>
        <v>1674.9256689791875</v>
      </c>
      <c r="G48">
        <f t="shared" si="3"/>
        <v>10.049554013875126</v>
      </c>
    </row>
    <row r="49" spans="1:7" x14ac:dyDescent="0.15">
      <c r="A49">
        <f t="shared" si="0"/>
        <v>-167</v>
      </c>
      <c r="B49">
        <v>106</v>
      </c>
      <c r="C49">
        <f t="shared" si="1"/>
        <v>4.0359999999999997E-13</v>
      </c>
      <c r="D49">
        <v>674</v>
      </c>
      <c r="E49">
        <v>7.0000000000000001E-3</v>
      </c>
      <c r="F49">
        <f t="shared" si="2"/>
        <v>1669.9702675916751</v>
      </c>
      <c r="G49">
        <f t="shared" si="3"/>
        <v>11.689791873141726</v>
      </c>
    </row>
    <row r="50" spans="1:7" x14ac:dyDescent="0.15">
      <c r="A50">
        <f t="shared" si="0"/>
        <v>-168</v>
      </c>
      <c r="B50">
        <v>105</v>
      </c>
      <c r="C50">
        <f t="shared" si="1"/>
        <v>4.0359999999999997E-13</v>
      </c>
      <c r="D50">
        <v>671</v>
      </c>
      <c r="E50">
        <v>1.2999999999999999E-2</v>
      </c>
      <c r="F50">
        <f t="shared" si="2"/>
        <v>1662.5371655104066</v>
      </c>
      <c r="G50">
        <f t="shared" si="3"/>
        <v>21.612983151635284</v>
      </c>
    </row>
    <row r="51" spans="1:7" x14ac:dyDescent="0.15">
      <c r="A51">
        <f t="shared" si="0"/>
        <v>-169</v>
      </c>
      <c r="B51">
        <v>104</v>
      </c>
      <c r="C51">
        <f t="shared" si="1"/>
        <v>4.0359999999999997E-13</v>
      </c>
      <c r="D51">
        <v>669</v>
      </c>
      <c r="E51">
        <v>8.9999999999999993E-3</v>
      </c>
      <c r="F51">
        <f t="shared" si="2"/>
        <v>1657.5817641228939</v>
      </c>
      <c r="G51">
        <f t="shared" si="3"/>
        <v>14.918235877106044</v>
      </c>
    </row>
    <row r="52" spans="1:7" x14ac:dyDescent="0.15">
      <c r="A52">
        <f t="shared" si="0"/>
        <v>-170</v>
      </c>
      <c r="B52">
        <v>103</v>
      </c>
      <c r="C52">
        <f t="shared" si="1"/>
        <v>4.0359999999999997E-13</v>
      </c>
      <c r="D52">
        <v>666</v>
      </c>
      <c r="E52">
        <v>1.0999999999999999E-2</v>
      </c>
      <c r="F52">
        <f t="shared" si="2"/>
        <v>1650.1486620416256</v>
      </c>
      <c r="G52">
        <f t="shared" si="3"/>
        <v>18.151635282457882</v>
      </c>
    </row>
    <row r="53" spans="1:7" x14ac:dyDescent="0.15">
      <c r="A53">
        <f t="shared" si="0"/>
        <v>-171</v>
      </c>
      <c r="B53">
        <v>102</v>
      </c>
      <c r="C53">
        <f t="shared" si="1"/>
        <v>4.0359999999999997E-13</v>
      </c>
      <c r="D53">
        <v>662</v>
      </c>
      <c r="E53">
        <v>1.6E-2</v>
      </c>
      <c r="F53">
        <f t="shared" si="2"/>
        <v>1640.2378592666007</v>
      </c>
      <c r="G53">
        <f t="shared" si="3"/>
        <v>26.243805748265611</v>
      </c>
    </row>
    <row r="54" spans="1:7" x14ac:dyDescent="0.15">
      <c r="A54">
        <f t="shared" si="0"/>
        <v>-172</v>
      </c>
      <c r="B54">
        <v>101</v>
      </c>
      <c r="C54">
        <f t="shared" si="1"/>
        <v>4.0359999999999997E-13</v>
      </c>
      <c r="D54">
        <v>657</v>
      </c>
      <c r="E54">
        <v>1.7000000000000001E-2</v>
      </c>
      <c r="F54">
        <f t="shared" si="2"/>
        <v>1627.8493557978197</v>
      </c>
      <c r="G54">
        <f t="shared" si="3"/>
        <v>27.673439048562937</v>
      </c>
    </row>
    <row r="55" spans="1:7" x14ac:dyDescent="0.15">
      <c r="A55">
        <f t="shared" si="0"/>
        <v>-173</v>
      </c>
      <c r="B55">
        <v>100</v>
      </c>
      <c r="C55">
        <f t="shared" si="1"/>
        <v>4.0359999999999997E-13</v>
      </c>
      <c r="D55">
        <v>653</v>
      </c>
      <c r="E55">
        <v>2.1999999999999999E-2</v>
      </c>
      <c r="F55">
        <f t="shared" si="2"/>
        <v>1617.9385530227951</v>
      </c>
      <c r="G55">
        <f t="shared" si="3"/>
        <v>35.594648166501493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Ogasawara</dc:creator>
  <cp:lastModifiedBy>Microsoft Office ユーザー</cp:lastModifiedBy>
  <dcterms:created xsi:type="dcterms:W3CDTF">2016-12-11T11:28:52Z</dcterms:created>
  <dcterms:modified xsi:type="dcterms:W3CDTF">2016-12-18T17:33:32Z</dcterms:modified>
</cp:coreProperties>
</file>